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8345" windowHeight="7005" firstSheet="4" activeTab="7"/>
  </bookViews>
  <sheets>
    <sheet name="Tab. 3 The Na+, K+, Ca2+content" sheetId="7" r:id="rId1"/>
    <sheet name="Fig. 8 The plant height" sheetId="5" r:id="rId2"/>
    <sheet name="Tab. 2 The soil EC " sheetId="14" r:id="rId3"/>
    <sheet name="Fig. 2 N and P content" sheetId="8" r:id="rId4"/>
    <sheet name="Fig. 1 The leaf water potential" sheetId="10" r:id="rId5"/>
    <sheet name="Fig. 7 The photosynthetic param" sheetId="11" r:id="rId6"/>
    <sheet name="Fig. 6 The chlorophyll content " sheetId="12" r:id="rId7"/>
    <sheet name="Tab. 4 The biomass" sheetId="13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13" l="1"/>
  <c r="Q14" i="13"/>
  <c r="I14" i="13"/>
  <c r="H14" i="13"/>
  <c r="R13" i="13"/>
  <c r="Q13" i="13"/>
  <c r="I13" i="13"/>
  <c r="H13" i="13"/>
  <c r="R12" i="13"/>
  <c r="Q12" i="13"/>
  <c r="I12" i="13"/>
  <c r="H12" i="13"/>
  <c r="R11" i="13"/>
  <c r="Q11" i="13"/>
  <c r="I11" i="13"/>
  <c r="H11" i="13"/>
  <c r="R10" i="13"/>
  <c r="Q10" i="13"/>
  <c r="I10" i="13"/>
  <c r="H10" i="13"/>
  <c r="R9" i="13"/>
  <c r="Q9" i="13"/>
  <c r="I9" i="13"/>
  <c r="H9" i="13"/>
  <c r="R8" i="13"/>
  <c r="Q8" i="13"/>
  <c r="I8" i="13"/>
  <c r="H8" i="13"/>
  <c r="R7" i="13"/>
  <c r="Q7" i="13"/>
  <c r="I7" i="13"/>
  <c r="H7" i="13"/>
  <c r="R6" i="13"/>
  <c r="Q6" i="13"/>
  <c r="I6" i="13"/>
  <c r="H6" i="13"/>
  <c r="R5" i="13"/>
  <c r="Q5" i="13"/>
  <c r="I5" i="13"/>
  <c r="H5" i="13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U21" i="8"/>
  <c r="T21" i="8"/>
  <c r="S21" i="8"/>
  <c r="J21" i="8"/>
  <c r="I21" i="8"/>
  <c r="H21" i="8"/>
  <c r="U19" i="8"/>
  <c r="T19" i="8"/>
  <c r="S19" i="8"/>
  <c r="J19" i="8"/>
  <c r="I19" i="8"/>
  <c r="H19" i="8"/>
  <c r="U17" i="8"/>
  <c r="T17" i="8"/>
  <c r="S17" i="8"/>
  <c r="J17" i="8"/>
  <c r="I17" i="8"/>
  <c r="H17" i="8"/>
  <c r="U15" i="8"/>
  <c r="T15" i="8"/>
  <c r="S15" i="8"/>
  <c r="J15" i="8"/>
  <c r="I15" i="8"/>
  <c r="H15" i="8"/>
  <c r="U13" i="8"/>
  <c r="T13" i="8"/>
  <c r="S13" i="8"/>
  <c r="J13" i="8"/>
  <c r="I13" i="8"/>
  <c r="H13" i="8"/>
  <c r="U11" i="8"/>
  <c r="T11" i="8"/>
  <c r="S11" i="8"/>
  <c r="J11" i="8"/>
  <c r="I11" i="8"/>
  <c r="H11" i="8"/>
  <c r="U9" i="8"/>
  <c r="T9" i="8"/>
  <c r="S9" i="8"/>
  <c r="J9" i="8"/>
  <c r="I9" i="8"/>
  <c r="H9" i="8"/>
  <c r="U7" i="8"/>
  <c r="T7" i="8"/>
  <c r="S7" i="8"/>
  <c r="J7" i="8"/>
  <c r="I7" i="8"/>
  <c r="H7" i="8"/>
  <c r="U5" i="8"/>
  <c r="T5" i="8"/>
  <c r="S5" i="8"/>
  <c r="J5" i="8"/>
  <c r="I5" i="8"/>
  <c r="H5" i="8"/>
  <c r="U3" i="8"/>
  <c r="T3" i="8"/>
  <c r="S3" i="8"/>
  <c r="J3" i="8"/>
  <c r="I3" i="8"/>
  <c r="H3" i="8"/>
  <c r="R26" i="14"/>
  <c r="Q26" i="14"/>
  <c r="I26" i="14"/>
  <c r="H26" i="14"/>
  <c r="R25" i="14"/>
  <c r="Q25" i="14"/>
  <c r="I25" i="14"/>
  <c r="H25" i="14"/>
  <c r="R24" i="14"/>
  <c r="Q24" i="14"/>
  <c r="I24" i="14"/>
  <c r="H24" i="14"/>
  <c r="R23" i="14"/>
  <c r="Q23" i="14"/>
  <c r="I23" i="14"/>
  <c r="H23" i="14"/>
  <c r="R22" i="14"/>
  <c r="Q22" i="14"/>
  <c r="I22" i="14"/>
  <c r="H22" i="14"/>
  <c r="R21" i="14"/>
  <c r="Q21" i="14"/>
  <c r="I21" i="14"/>
  <c r="H21" i="14"/>
  <c r="R20" i="14"/>
  <c r="Q20" i="14"/>
  <c r="I20" i="14"/>
  <c r="H20" i="14"/>
  <c r="R19" i="14"/>
  <c r="Q19" i="14"/>
  <c r="I19" i="14"/>
  <c r="H19" i="14"/>
  <c r="R18" i="14"/>
  <c r="Q18" i="14"/>
  <c r="I18" i="14"/>
  <c r="H18" i="14"/>
  <c r="R17" i="14"/>
  <c r="Q17" i="14"/>
  <c r="I17" i="14"/>
  <c r="H17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O4" i="14"/>
  <c r="N4" i="14"/>
  <c r="AI25" i="5"/>
  <c r="AH25" i="5"/>
  <c r="H25" i="5"/>
  <c r="G25" i="5"/>
  <c r="AI24" i="5"/>
  <c r="AH24" i="5"/>
  <c r="H24" i="5"/>
  <c r="G24" i="5"/>
  <c r="AI23" i="5"/>
  <c r="AH23" i="5"/>
  <c r="H23" i="5"/>
  <c r="G23" i="5"/>
  <c r="AI22" i="5"/>
  <c r="AH22" i="5"/>
  <c r="H22" i="5"/>
  <c r="G22" i="5"/>
  <c r="AI21" i="5"/>
  <c r="AH21" i="5"/>
  <c r="H21" i="5"/>
  <c r="G21" i="5"/>
  <c r="AI20" i="5"/>
  <c r="AH20" i="5"/>
  <c r="H20" i="5"/>
  <c r="G20" i="5"/>
  <c r="AI19" i="5"/>
  <c r="AH19" i="5"/>
  <c r="H19" i="5"/>
  <c r="G19" i="5"/>
  <c r="AI18" i="5"/>
  <c r="AH18" i="5"/>
  <c r="H18" i="5"/>
  <c r="G18" i="5"/>
  <c r="AI17" i="5"/>
  <c r="AH17" i="5"/>
  <c r="H17" i="5"/>
  <c r="G17" i="5"/>
  <c r="AI16" i="5"/>
  <c r="AH16" i="5"/>
  <c r="H16" i="5"/>
  <c r="G16" i="5"/>
  <c r="R12" i="5"/>
  <c r="O12" i="5"/>
  <c r="L12" i="5"/>
  <c r="I12" i="5"/>
  <c r="R11" i="5"/>
  <c r="O11" i="5"/>
  <c r="L11" i="5"/>
  <c r="I11" i="5"/>
  <c r="R10" i="5"/>
  <c r="O10" i="5"/>
  <c r="L10" i="5"/>
  <c r="I10" i="5"/>
  <c r="R9" i="5"/>
  <c r="O9" i="5"/>
  <c r="L9" i="5"/>
  <c r="I9" i="5"/>
  <c r="R8" i="5"/>
  <c r="O8" i="5"/>
  <c r="L8" i="5"/>
  <c r="I8" i="5"/>
  <c r="R7" i="5"/>
  <c r="O7" i="5"/>
  <c r="L7" i="5"/>
  <c r="I7" i="5"/>
  <c r="R6" i="5"/>
  <c r="O6" i="5"/>
  <c r="L6" i="5"/>
  <c r="I6" i="5"/>
  <c r="R5" i="5"/>
  <c r="O5" i="5"/>
  <c r="L5" i="5"/>
  <c r="I5" i="5"/>
  <c r="R4" i="5"/>
  <c r="O4" i="5"/>
  <c r="L4" i="5"/>
  <c r="I4" i="5"/>
  <c r="R3" i="5"/>
  <c r="O3" i="5"/>
  <c r="L3" i="5"/>
  <c r="I3" i="5"/>
  <c r="Q50" i="7"/>
  <c r="P50" i="7"/>
  <c r="O50" i="7"/>
  <c r="N50" i="7"/>
  <c r="M50" i="7"/>
  <c r="L50" i="7"/>
  <c r="K50" i="7"/>
  <c r="H50" i="7"/>
  <c r="G50" i="7"/>
  <c r="Q49" i="7"/>
  <c r="P49" i="7"/>
  <c r="O49" i="7"/>
  <c r="N49" i="7"/>
  <c r="M49" i="7"/>
  <c r="L49" i="7"/>
  <c r="K49" i="7"/>
  <c r="H49" i="7"/>
  <c r="G49" i="7"/>
  <c r="Q48" i="7"/>
  <c r="P48" i="7"/>
  <c r="O48" i="7"/>
  <c r="N48" i="7"/>
  <c r="M48" i="7"/>
  <c r="L48" i="7"/>
  <c r="K48" i="7"/>
  <c r="H48" i="7"/>
  <c r="G48" i="7"/>
  <c r="Q47" i="7"/>
  <c r="P47" i="7"/>
  <c r="O47" i="7"/>
  <c r="N47" i="7"/>
  <c r="M47" i="7"/>
  <c r="L47" i="7"/>
  <c r="K47" i="7"/>
  <c r="H47" i="7"/>
  <c r="G47" i="7"/>
  <c r="Q46" i="7"/>
  <c r="P46" i="7"/>
  <c r="O46" i="7"/>
  <c r="N46" i="7"/>
  <c r="M46" i="7"/>
  <c r="L46" i="7"/>
  <c r="K46" i="7"/>
  <c r="H46" i="7"/>
  <c r="G46" i="7"/>
  <c r="Q45" i="7"/>
  <c r="P45" i="7"/>
  <c r="O45" i="7"/>
  <c r="N45" i="7"/>
  <c r="M45" i="7"/>
  <c r="L45" i="7"/>
  <c r="K45" i="7"/>
  <c r="H45" i="7"/>
  <c r="G45" i="7"/>
  <c r="Q44" i="7"/>
  <c r="P44" i="7"/>
  <c r="O44" i="7"/>
  <c r="N44" i="7"/>
  <c r="M44" i="7"/>
  <c r="L44" i="7"/>
  <c r="K44" i="7"/>
  <c r="H44" i="7"/>
  <c r="G44" i="7"/>
  <c r="AB43" i="7"/>
  <c r="AA43" i="7"/>
  <c r="Z43" i="7"/>
  <c r="Y43" i="7"/>
  <c r="X43" i="7"/>
  <c r="W43" i="7"/>
  <c r="V43" i="7"/>
  <c r="Q43" i="7"/>
  <c r="P43" i="7"/>
  <c r="O43" i="7"/>
  <c r="N43" i="7"/>
  <c r="M43" i="7"/>
  <c r="L43" i="7"/>
  <c r="K43" i="7"/>
  <c r="H43" i="7"/>
  <c r="G43" i="7"/>
  <c r="AB42" i="7"/>
  <c r="AA42" i="7"/>
  <c r="Z42" i="7"/>
  <c r="Y42" i="7"/>
  <c r="X42" i="7"/>
  <c r="W42" i="7"/>
  <c r="V42" i="7"/>
  <c r="Q42" i="7"/>
  <c r="P42" i="7"/>
  <c r="O42" i="7"/>
  <c r="N42" i="7"/>
  <c r="M42" i="7"/>
  <c r="L42" i="7"/>
  <c r="K42" i="7"/>
  <c r="H42" i="7"/>
  <c r="G42" i="7"/>
  <c r="AB41" i="7"/>
  <c r="AA41" i="7"/>
  <c r="Z41" i="7"/>
  <c r="Y41" i="7"/>
  <c r="X41" i="7"/>
  <c r="W41" i="7"/>
  <c r="V41" i="7"/>
  <c r="Q41" i="7"/>
  <c r="P41" i="7"/>
  <c r="O41" i="7"/>
  <c r="N41" i="7"/>
  <c r="M41" i="7"/>
  <c r="L41" i="7"/>
  <c r="K41" i="7"/>
  <c r="H41" i="7"/>
  <c r="G41" i="7"/>
  <c r="AB40" i="7"/>
  <c r="AA40" i="7"/>
  <c r="Z40" i="7"/>
  <c r="Y40" i="7"/>
  <c r="X40" i="7"/>
  <c r="W40" i="7"/>
  <c r="V40" i="7"/>
  <c r="AB39" i="7"/>
  <c r="AA39" i="7"/>
  <c r="Z39" i="7"/>
  <c r="Y39" i="7"/>
  <c r="X39" i="7"/>
  <c r="W39" i="7"/>
  <c r="V39" i="7"/>
  <c r="AB38" i="7"/>
  <c r="AA38" i="7"/>
  <c r="Z38" i="7"/>
  <c r="Y38" i="7"/>
  <c r="X38" i="7"/>
  <c r="W38" i="7"/>
  <c r="V38" i="7"/>
  <c r="Q38" i="7"/>
  <c r="P38" i="7"/>
  <c r="H38" i="7"/>
  <c r="G38" i="7"/>
  <c r="AB37" i="7"/>
  <c r="AA37" i="7"/>
  <c r="Z37" i="7"/>
  <c r="Y37" i="7"/>
  <c r="X37" i="7"/>
  <c r="W37" i="7"/>
  <c r="V37" i="7"/>
  <c r="Q37" i="7"/>
  <c r="P37" i="7"/>
  <c r="H37" i="7"/>
  <c r="G37" i="7"/>
  <c r="AB36" i="7"/>
  <c r="AA36" i="7"/>
  <c r="Z36" i="7"/>
  <c r="Y36" i="7"/>
  <c r="X36" i="7"/>
  <c r="W36" i="7"/>
  <c r="V36" i="7"/>
  <c r="Q36" i="7"/>
  <c r="P36" i="7"/>
  <c r="H36" i="7"/>
  <c r="G36" i="7"/>
  <c r="AB35" i="7"/>
  <c r="AA35" i="7"/>
  <c r="Z35" i="7"/>
  <c r="Y35" i="7"/>
  <c r="X35" i="7"/>
  <c r="W35" i="7"/>
  <c r="V35" i="7"/>
  <c r="Q35" i="7"/>
  <c r="P35" i="7"/>
  <c r="H35" i="7"/>
  <c r="G35" i="7"/>
  <c r="AB34" i="7"/>
  <c r="AA34" i="7"/>
  <c r="Z34" i="7"/>
  <c r="Y34" i="7"/>
  <c r="X34" i="7"/>
  <c r="W34" i="7"/>
  <c r="V34" i="7"/>
  <c r="Q34" i="7"/>
  <c r="P34" i="7"/>
  <c r="H34" i="7"/>
  <c r="G34" i="7"/>
  <c r="Q33" i="7"/>
  <c r="P33" i="7"/>
  <c r="H33" i="7"/>
  <c r="G33" i="7"/>
  <c r="Q32" i="7"/>
  <c r="P32" i="7"/>
  <c r="H32" i="7"/>
  <c r="G32" i="7"/>
  <c r="Q31" i="7"/>
  <c r="P31" i="7"/>
  <c r="H31" i="7"/>
  <c r="G31" i="7"/>
  <c r="Q30" i="7"/>
  <c r="P30" i="7"/>
  <c r="H30" i="7"/>
  <c r="G30" i="7"/>
  <c r="Q29" i="7"/>
  <c r="P29" i="7"/>
  <c r="H29" i="7"/>
  <c r="G29" i="7"/>
</calcChain>
</file>

<file path=xl/sharedStrings.xml><?xml version="1.0" encoding="utf-8"?>
<sst xmlns="http://schemas.openxmlformats.org/spreadsheetml/2006/main" count="1106" uniqueCount="417">
  <si>
    <r>
      <rPr>
        <b/>
        <sz val="9"/>
        <rFont val="Times New Roman"/>
        <family val="1"/>
      </rPr>
      <t xml:space="preserve">Tab. </t>
    </r>
    <r>
      <rPr>
        <b/>
        <sz val="9"/>
        <rFont val="Times New Roman"/>
        <family val="1"/>
      </rPr>
      <t>3</t>
    </r>
    <r>
      <rPr>
        <b/>
        <sz val="9"/>
        <rFont val="Times New Roman"/>
        <family val="1"/>
      </rPr>
      <t xml:space="preserve"> The Na</t>
    </r>
    <r>
      <rPr>
        <b/>
        <vertAlign val="superscript"/>
        <sz val="9"/>
        <rFont val="Times New Roman"/>
        <family val="1"/>
      </rPr>
      <t>+</t>
    </r>
    <r>
      <rPr>
        <b/>
        <sz val="9"/>
        <rFont val="Times New Roman"/>
        <family val="1"/>
      </rPr>
      <t>, K</t>
    </r>
    <r>
      <rPr>
        <b/>
        <vertAlign val="superscript"/>
        <sz val="9"/>
        <rFont val="Times New Roman"/>
        <family val="1"/>
      </rPr>
      <t>+</t>
    </r>
    <r>
      <rPr>
        <b/>
        <sz val="9"/>
        <rFont val="Times New Roman"/>
        <family val="1"/>
      </rPr>
      <t>, Ca</t>
    </r>
    <r>
      <rPr>
        <b/>
        <vertAlign val="superscript"/>
        <sz val="9"/>
        <rFont val="Times New Roman"/>
        <family val="1"/>
      </rPr>
      <t>2+</t>
    </r>
    <r>
      <rPr>
        <b/>
        <sz val="9"/>
        <rFont val="Times New Roman"/>
        <family val="1"/>
      </rPr>
      <t>contents of single plant and their ratio under different irrigation and fertilization modes</t>
    </r>
    <r>
      <rPr>
        <sz val="9"/>
        <rFont val="Times New Roman"/>
        <family val="1"/>
      </rPr>
      <t xml:space="preserve"> </t>
    </r>
  </si>
  <si>
    <t>Treatments</t>
  </si>
  <si>
    <r>
      <rPr>
        <sz val="7.5"/>
        <rFont val="Times New Roman"/>
        <family val="1"/>
      </rPr>
      <t>K</t>
    </r>
    <r>
      <rPr>
        <vertAlign val="superscript"/>
        <sz val="7.5"/>
        <rFont val="Times New Roman"/>
        <family val="1"/>
      </rPr>
      <t xml:space="preserve">+ </t>
    </r>
    <r>
      <rPr>
        <sz val="7.5"/>
        <rFont val="Times New Roman"/>
        <family val="1"/>
      </rPr>
      <t>(%)</t>
    </r>
  </si>
  <si>
    <r>
      <rPr>
        <sz val="7.5"/>
        <rFont val="Times New Roman"/>
        <family val="1"/>
      </rPr>
      <t>Ca</t>
    </r>
    <r>
      <rPr>
        <vertAlign val="superscript"/>
        <sz val="7.5"/>
        <rFont val="Times New Roman"/>
        <family val="1"/>
      </rPr>
      <t>2+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(%)</t>
    </r>
  </si>
  <si>
    <r>
      <rPr>
        <sz val="7.5"/>
        <rFont val="Times New Roman"/>
        <family val="1"/>
      </rPr>
      <t>Na</t>
    </r>
    <r>
      <rPr>
        <vertAlign val="superscript"/>
        <sz val="7.5"/>
        <rFont val="Times New Roman"/>
        <family val="1"/>
      </rPr>
      <t xml:space="preserve">+ </t>
    </r>
    <r>
      <rPr>
        <sz val="7.5"/>
        <rFont val="Times New Roman"/>
        <family val="1"/>
      </rPr>
      <t>(%)</t>
    </r>
  </si>
  <si>
    <r>
      <rPr>
        <sz val="7.5"/>
        <rFont val="Times New Roman"/>
        <family val="1"/>
      </rPr>
      <t>K</t>
    </r>
    <r>
      <rPr>
        <vertAlign val="superscript"/>
        <sz val="7.5"/>
        <rFont val="Times New Roman"/>
        <family val="1"/>
      </rPr>
      <t>+</t>
    </r>
    <r>
      <rPr>
        <sz val="7.5"/>
        <rFont val="Times New Roman"/>
        <family val="1"/>
      </rPr>
      <t>/Na</t>
    </r>
    <r>
      <rPr>
        <vertAlign val="superscript"/>
        <sz val="7.5"/>
        <rFont val="Times New Roman"/>
        <family val="1"/>
      </rPr>
      <t>+</t>
    </r>
  </si>
  <si>
    <r>
      <rPr>
        <sz val="7.5"/>
        <rFont val="Times New Roman"/>
        <family val="1"/>
      </rPr>
      <t>Na</t>
    </r>
    <r>
      <rPr>
        <vertAlign val="superscript"/>
        <sz val="7.5"/>
        <rFont val="Times New Roman"/>
        <family val="1"/>
      </rPr>
      <t>+</t>
    </r>
    <r>
      <rPr>
        <sz val="7.5"/>
        <rFont val="Times New Roman"/>
        <family val="1"/>
      </rPr>
      <t>/</t>
    </r>
    <r>
      <rPr>
        <sz val="7.5"/>
        <rFont val="Times New Roman"/>
        <family val="1"/>
      </rPr>
      <t>Ca</t>
    </r>
    <r>
      <rPr>
        <vertAlign val="superscript"/>
        <sz val="7.5"/>
        <rFont val="Times New Roman"/>
        <family val="1"/>
      </rPr>
      <t>2+</t>
    </r>
  </si>
  <si>
    <t>FI</t>
  </si>
  <si>
    <r>
      <rPr>
        <sz val="7.5"/>
        <rFont val="Times New Roman"/>
        <family val="1"/>
      </rPr>
      <t>1.32±0.14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g</t>
    </r>
  </si>
  <si>
    <r>
      <rPr>
        <sz val="7.5"/>
        <rFont val="Times New Roman"/>
        <family val="1"/>
      </rPr>
      <t>0.41±0.03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g</t>
    </r>
  </si>
  <si>
    <r>
      <rPr>
        <sz val="7.5"/>
        <rFont val="Times New Roman"/>
        <family val="1"/>
      </rPr>
      <t>9.22±0.29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a</t>
    </r>
  </si>
  <si>
    <t>0.14±0.01 g</t>
  </si>
  <si>
    <t>22.64±2.13 a</t>
  </si>
  <si>
    <t>FT</t>
  </si>
  <si>
    <r>
      <rPr>
        <sz val="7.5"/>
        <rFont val="Times New Roman"/>
        <family val="1"/>
      </rPr>
      <t>2.36±0.28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de</t>
    </r>
  </si>
  <si>
    <r>
      <rPr>
        <sz val="7.5"/>
        <rFont val="Times New Roman"/>
        <family val="1"/>
      </rPr>
      <t>0.67±0.02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e</t>
    </r>
  </si>
  <si>
    <r>
      <rPr>
        <sz val="7.5"/>
        <rFont val="Times New Roman"/>
        <family val="1"/>
      </rPr>
      <t>7.08±0.43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</t>
    </r>
  </si>
  <si>
    <t>0.33±0.05 e</t>
  </si>
  <si>
    <t>10.53±0.59 cd</t>
  </si>
  <si>
    <t>FP</t>
  </si>
  <si>
    <r>
      <rPr>
        <sz val="7.5"/>
        <rFont val="Times New Roman"/>
        <family val="1"/>
      </rPr>
      <t>1.78±0.14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f</t>
    </r>
  </si>
  <si>
    <r>
      <rPr>
        <sz val="7.5"/>
        <rFont val="Times New Roman"/>
        <family val="1"/>
      </rPr>
      <t>0.65±0.02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e</t>
    </r>
  </si>
  <si>
    <r>
      <rPr>
        <sz val="7.5"/>
        <rFont val="Times New Roman"/>
        <family val="1"/>
      </rPr>
      <t>4.9±0.15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d</t>
    </r>
  </si>
  <si>
    <t>0.36±0.03 e</t>
  </si>
  <si>
    <t>7.6±0.22 e</t>
  </si>
  <si>
    <t>MI</t>
  </si>
  <si>
    <r>
      <rPr>
        <sz val="7.5"/>
        <rFont val="Times New Roman"/>
        <family val="1"/>
      </rPr>
      <t>2.13±0.28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e</t>
    </r>
  </si>
  <si>
    <r>
      <rPr>
        <sz val="7.5"/>
        <rFont val="Times New Roman"/>
        <family val="1"/>
      </rPr>
      <t>0.38±0.02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g</t>
    </r>
  </si>
  <si>
    <r>
      <rPr>
        <sz val="7.5"/>
        <rFont val="Times New Roman"/>
        <family val="1"/>
      </rPr>
      <t>6.62±0.42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bc</t>
    </r>
  </si>
  <si>
    <t>0.32±0.04 e</t>
  </si>
  <si>
    <t>17.28±1.70 b</t>
  </si>
  <si>
    <t>MT</t>
  </si>
  <si>
    <r>
      <rPr>
        <sz val="7.5"/>
        <rFont val="Times New Roman"/>
        <family val="1"/>
      </rPr>
      <t>4.06±0.43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a</t>
    </r>
  </si>
  <si>
    <r>
      <rPr>
        <sz val="7.5"/>
        <rFont val="Times New Roman"/>
        <family val="1"/>
      </rPr>
      <t>0.83±0.02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c</t>
    </r>
  </si>
  <si>
    <r>
      <rPr>
        <sz val="7.5"/>
        <rFont val="Times New Roman"/>
        <family val="1"/>
      </rPr>
      <t>5.07±0.35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d</t>
    </r>
  </si>
  <si>
    <t>0.81±0.09 b</t>
  </si>
  <si>
    <t>6.15±0.47 f</t>
  </si>
  <si>
    <t>MP</t>
  </si>
  <si>
    <r>
      <rPr>
        <sz val="7.5"/>
        <rFont val="Times New Roman"/>
        <family val="1"/>
      </rPr>
      <t>3.28±0.43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bc</t>
    </r>
  </si>
  <si>
    <r>
      <rPr>
        <sz val="7.5"/>
        <rFont val="Times New Roman"/>
        <family val="1"/>
      </rPr>
      <t>0.91±0.02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</t>
    </r>
  </si>
  <si>
    <r>
      <rPr>
        <sz val="7.5"/>
        <rFont val="Times New Roman"/>
        <family val="1"/>
      </rPr>
      <t>3.5±0.56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e</t>
    </r>
  </si>
  <si>
    <t>0.96±0.16 b</t>
  </si>
  <si>
    <t>3.84±0.61 g</t>
  </si>
  <si>
    <t>CI</t>
  </si>
  <si>
    <r>
      <rPr>
        <sz val="7.5"/>
        <rFont val="Times New Roman"/>
        <family val="1"/>
      </rPr>
      <t>1.39±0.15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g</t>
    </r>
  </si>
  <si>
    <r>
      <rPr>
        <sz val="7.5"/>
        <rFont val="Times New Roman"/>
        <family val="1"/>
      </rPr>
      <t>0.56±0.02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f</t>
    </r>
  </si>
  <si>
    <r>
      <rPr>
        <sz val="7.5"/>
        <rFont val="Times New Roman"/>
        <family val="1"/>
      </rPr>
      <t>6.06±0.41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c</t>
    </r>
  </si>
  <si>
    <t>0.23±0.04 f</t>
  </si>
  <si>
    <t>10.82±0.90 cd</t>
  </si>
  <si>
    <t>K+%</t>
  </si>
  <si>
    <t>Na+%</t>
  </si>
  <si>
    <t>CT</t>
  </si>
  <si>
    <r>
      <rPr>
        <sz val="7.5"/>
        <rFont val="Times New Roman"/>
        <family val="1"/>
      </rPr>
      <t>2.83±0.29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cd</t>
    </r>
  </si>
  <si>
    <r>
      <rPr>
        <sz val="7.5"/>
        <rFont val="Times New Roman"/>
        <family val="1"/>
      </rPr>
      <t>0.71±0.02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d</t>
    </r>
  </si>
  <si>
    <r>
      <rPr>
        <sz val="7.5"/>
        <rFont val="Times New Roman"/>
        <family val="1"/>
      </rPr>
      <t>6.67±0.56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bc</t>
    </r>
  </si>
  <si>
    <t>0.42±0.06 d</t>
  </si>
  <si>
    <t>9.43±0.84 d</t>
  </si>
  <si>
    <t>Treatment</t>
  </si>
  <si>
    <t>Rep1</t>
  </si>
  <si>
    <t>Rep2</t>
  </si>
  <si>
    <t>Rep3</t>
  </si>
  <si>
    <t>Rep4</t>
  </si>
  <si>
    <t>Rep5</t>
  </si>
  <si>
    <t>Mean</t>
  </si>
  <si>
    <t>SD</t>
  </si>
  <si>
    <t xml:space="preserve">    Rep2</t>
  </si>
  <si>
    <t xml:space="preserve">    Rep3</t>
  </si>
  <si>
    <t xml:space="preserve">    Rep4</t>
  </si>
  <si>
    <t xml:space="preserve">    Rep5</t>
  </si>
  <si>
    <t xml:space="preserve">    Mean</t>
  </si>
  <si>
    <t xml:space="preserve"> SD</t>
  </si>
  <si>
    <t>CP</t>
  </si>
  <si>
    <r>
      <rPr>
        <sz val="7.5"/>
        <rFont val="Times New Roman"/>
        <family val="1"/>
      </rPr>
      <t>3.73±0.86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ab</t>
    </r>
  </si>
  <si>
    <r>
      <rPr>
        <sz val="7.5"/>
        <rFont val="Times New Roman"/>
        <family val="1"/>
      </rPr>
      <t>6.39±0.41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bc</t>
    </r>
  </si>
  <si>
    <t>0.59±0.12 c</t>
  </si>
  <si>
    <t>7.72±0.70 e</t>
  </si>
  <si>
    <t>CK</t>
  </si>
  <si>
    <r>
      <rPr>
        <sz val="7.5"/>
        <rFont val="Times New Roman"/>
        <family val="1"/>
      </rPr>
      <t>3.89±0.42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ab</t>
    </r>
  </si>
  <si>
    <r>
      <rPr>
        <sz val="7.5"/>
        <rFont val="Times New Roman"/>
        <family val="1"/>
      </rPr>
      <t>0.98±0.03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a</t>
    </r>
  </si>
  <si>
    <r>
      <rPr>
        <sz val="7.5"/>
        <rFont val="Times New Roman"/>
        <family val="1"/>
      </rPr>
      <t>1</t>
    </r>
    <r>
      <rPr>
        <sz val="7.5"/>
        <rFont val="Times New Roman"/>
        <family val="1"/>
      </rPr>
      <t>.12±0.28</t>
    </r>
    <r>
      <rPr>
        <sz val="7.5"/>
        <rFont val="Times New Roman"/>
        <family val="1"/>
      </rPr>
      <t xml:space="preserve"> </t>
    </r>
    <r>
      <rPr>
        <sz val="7.5"/>
        <rFont val="Times New Roman"/>
        <family val="1"/>
      </rPr>
      <t>f</t>
    </r>
  </si>
  <si>
    <t>3.61±0.86 a</t>
  </si>
  <si>
    <t>1.15±0.28 h</t>
  </si>
  <si>
    <r>
      <rPr>
        <sz val="10"/>
        <color rgb="FF000000"/>
        <rFont val="Times New Roman"/>
        <family val="1"/>
      </rPr>
      <t>Na</t>
    </r>
    <r>
      <rPr>
        <vertAlign val="superscript"/>
        <sz val="10"/>
        <color rgb="FF000000"/>
        <rFont val="Times New Roman"/>
        <family val="1"/>
      </rPr>
      <t>+</t>
    </r>
    <r>
      <rPr>
        <sz val="10"/>
        <color rgb="FF000000"/>
        <rFont val="Times New Roman"/>
        <family val="1"/>
      </rPr>
      <t>/Ga</t>
    </r>
    <r>
      <rPr>
        <vertAlign val="superscript"/>
        <sz val="10"/>
        <color rgb="FF000000"/>
        <rFont val="Times New Roman"/>
        <family val="1"/>
      </rPr>
      <t>2+</t>
    </r>
  </si>
  <si>
    <t>Ga2+%</t>
  </si>
  <si>
    <r>
      <rPr>
        <sz val="10"/>
        <color rgb="FF000000"/>
        <rFont val="Times New Roman"/>
        <family val="1"/>
      </rPr>
      <t>K</t>
    </r>
    <r>
      <rPr>
        <vertAlign val="superscript"/>
        <sz val="10"/>
        <color rgb="FF000000"/>
        <rFont val="Times New Roman"/>
        <family val="1"/>
      </rPr>
      <t>+</t>
    </r>
    <r>
      <rPr>
        <sz val="10"/>
        <color rgb="FF000000"/>
        <rFont val="Times New Roman"/>
        <family val="1"/>
      </rPr>
      <t>/Na</t>
    </r>
    <r>
      <rPr>
        <vertAlign val="superscript"/>
        <sz val="10"/>
        <color rgb="FF000000"/>
        <rFont val="Times New Roman"/>
        <family val="1"/>
      </rPr>
      <t>+</t>
    </r>
  </si>
  <si>
    <t>Early seedling stage</t>
  </si>
  <si>
    <t>Late seedling stage</t>
  </si>
  <si>
    <t>Early rosette stage</t>
  </si>
  <si>
    <t>Late rosette stage</t>
  </si>
  <si>
    <t>budding stage</t>
  </si>
  <si>
    <t>Rosette stage</t>
  </si>
  <si>
    <t xml:space="preserve"> Rep2</t>
  </si>
  <si>
    <t xml:space="preserve"> Rep3</t>
  </si>
  <si>
    <t xml:space="preserve"> Rep4</t>
  </si>
  <si>
    <t xml:space="preserve"> Rep5</t>
  </si>
  <si>
    <t xml:space="preserve"> Mean</t>
  </si>
  <si>
    <t>Treatment   Rep1     Rep2     Rep3     Rep4     Rep5     Mean    SD</t>
  </si>
  <si>
    <t>Treatment   Rep1      Rep2      Rep3      Rep4      Rep5      Mean   SD</t>
  </si>
  <si>
    <t>T1          8.0172   8.1586   8.4414   8.4414   8.4414   8.3000  0.2000</t>
  </si>
  <si>
    <t>T1          10.2066   10.7861   11.3656   11.7795   11.8623   11.2   0.7</t>
  </si>
  <si>
    <t>T2          7.8343   8.1172   8.6828   8.6828   8.6828   8.4000  0.4000</t>
  </si>
  <si>
    <t>T2          10.8323   11.1635   11.4946   11.7311   11.7784   11.4   0.4</t>
  </si>
  <si>
    <t>T3          7.9757   8.1879   8.6121   8.6121   8.6121   8.4000  0.3000</t>
  </si>
  <si>
    <t xml:space="preserve">  8.0172   8.1586   8.4414   8.4414   8.4414 </t>
  </si>
  <si>
    <t>T3          10.6904   11.1043   11.5183   11.8139   11.8730   11.4   0.5</t>
  </si>
  <si>
    <t>T4          8.1757   8.3879   8.8121   8.8121   8.8121   8.6000  0.3000</t>
  </si>
  <si>
    <t>T4          11.7904   12.2043   12.6183   12.9139   12.9730   12.5   0.5</t>
  </si>
  <si>
    <t>T5          7.9929   8.3464   9.0536   9.0536   9.0536   8.7000  0.5000</t>
  </si>
  <si>
    <t>T5          13.1323   13.4635   13.7946   14.0311   14.0784   13.7   0.4</t>
  </si>
  <si>
    <t>T6          8.3757   8.5879   9.0121   9.0121   9.0121   8.8000  0.3000</t>
  </si>
  <si>
    <t>T6          14.3904   14.8043   15.2183   15.5139   15.5730   15.1   0.5</t>
  </si>
  <si>
    <t>T7          7.6172   7.7586   8.0414   8.0414   8.0414   7.9000  0.2000</t>
  </si>
  <si>
    <t>T7          11.2743   11.5226   11.7710   11.9484   11.9838   11.7   0.3</t>
  </si>
  <si>
    <t>T8          7.3929   7.7464   8.4536   8.4536   8.4536   8.1000  0.5000</t>
  </si>
  <si>
    <t>T8          11.3323   11.6635   11.9946   12.2311   12.2784   11.9   0.4</t>
  </si>
  <si>
    <t>T9          7.8757   8.0879   8.5121   8.5121   8.5121   8.3000  0.3000</t>
  </si>
  <si>
    <t>T9          10.9904   11.4043   11.8183   12.1139   12.1730   11.7   0.5</t>
  </si>
  <si>
    <t>CK*</t>
  </si>
  <si>
    <t>T10         8.7172   8.8586   9.1414   9.1414   9.1414   9.0000  0.2000</t>
  </si>
  <si>
    <t>T10         15.4743   15.7226   15.9710   16.1484   16.1838   15.9   0.3</t>
  </si>
  <si>
    <r>
      <rPr>
        <b/>
        <sz val="9"/>
        <rFont val="Times New Roman"/>
        <family val="1"/>
      </rPr>
      <t>Tab. 2 The soil EC under different irrigation and fertilization modes</t>
    </r>
    <r>
      <rPr>
        <b/>
        <vertAlign val="superscript"/>
        <sz val="9"/>
        <rFont val="Times New Roman"/>
        <family val="1"/>
      </rPr>
      <t>1)</t>
    </r>
  </si>
  <si>
    <r>
      <rPr>
        <sz val="7.5"/>
        <rFont val="Times New Roman"/>
        <family val="1"/>
      </rPr>
      <t xml:space="preserve">EC in upper soil layer/ </t>
    </r>
    <r>
      <rPr>
        <sz val="9"/>
        <rFont val="Times New Roman"/>
        <family val="1"/>
      </rPr>
      <t>(us·cm</t>
    </r>
    <r>
      <rPr>
        <vertAlign val="superscript"/>
        <sz val="9"/>
        <rFont val="Times New Roman"/>
        <family val="1"/>
      </rPr>
      <t>-1</t>
    </r>
    <r>
      <rPr>
        <sz val="9"/>
        <rFont val="Times New Roman"/>
        <family val="1"/>
      </rPr>
      <t>)</t>
    </r>
  </si>
  <si>
    <r>
      <rPr>
        <sz val="7.5"/>
        <rFont val="Times New Roman"/>
        <family val="1"/>
      </rPr>
      <t>EC in l</t>
    </r>
    <r>
      <rPr>
        <sz val="7.5"/>
        <color rgb="FF000000"/>
        <rFont val="Times New Roman"/>
        <family val="1"/>
      </rPr>
      <t>ower soil layer</t>
    </r>
    <r>
      <rPr>
        <sz val="7.5"/>
        <rFont val="Times New Roman"/>
        <family val="1"/>
      </rPr>
      <t xml:space="preserve"> / </t>
    </r>
    <r>
      <rPr>
        <sz val="9"/>
        <rFont val="Times New Roman"/>
        <family val="1"/>
      </rPr>
      <t>(us·cm</t>
    </r>
    <r>
      <rPr>
        <vertAlign val="superscript"/>
        <sz val="9"/>
        <rFont val="Times New Roman"/>
        <family val="1"/>
      </rPr>
      <t>-1</t>
    </r>
    <r>
      <rPr>
        <sz val="9"/>
        <rFont val="Times New Roman"/>
        <family val="1"/>
      </rPr>
      <t>)</t>
    </r>
  </si>
  <si>
    <t>Seedling stage  EC in lower soil layer / (us·cm-1)</t>
  </si>
  <si>
    <t>Seedling stage</t>
  </si>
  <si>
    <r>
      <rPr>
        <sz val="7.5"/>
        <rFont val="Times New Roman"/>
        <family val="1"/>
      </rPr>
      <t>1711±1</t>
    </r>
    <r>
      <rPr>
        <sz val="7.5"/>
        <rFont val="Times New Roman"/>
        <family val="1"/>
      </rPr>
      <t>5</t>
    </r>
    <r>
      <rPr>
        <sz val="7.5"/>
        <rFont val="Times New Roman"/>
        <family val="1"/>
      </rPr>
      <t>5 ab</t>
    </r>
  </si>
  <si>
    <t>1578±92 a</t>
  </si>
  <si>
    <t>1628±254 c</t>
  </si>
  <si>
    <t>1690±63 e</t>
  </si>
  <si>
    <t>1332±99 bc</t>
  </si>
  <si>
    <t>1168±63 cd</t>
  </si>
  <si>
    <t>2295±286 ab</t>
  </si>
  <si>
    <t>2842±124 ab</t>
  </si>
  <si>
    <r>
      <rPr>
        <sz val="7.5"/>
        <rFont val="Times New Roman"/>
        <family val="1"/>
      </rPr>
      <t>1364±1</t>
    </r>
    <r>
      <rPr>
        <sz val="7.5"/>
        <rFont val="Times New Roman"/>
        <family val="1"/>
      </rPr>
      <t>4</t>
    </r>
    <r>
      <rPr>
        <sz val="7.5"/>
        <rFont val="Times New Roman"/>
        <family val="1"/>
      </rPr>
      <t>9 bc</t>
    </r>
  </si>
  <si>
    <t>1125±85 d</t>
  </si>
  <si>
    <t>2385±359 ab</t>
  </si>
  <si>
    <r>
      <rPr>
        <sz val="7.5"/>
        <rFont val="Times New Roman"/>
        <family val="1"/>
      </rPr>
      <t>2</t>
    </r>
    <r>
      <rPr>
        <sz val="7.5"/>
        <rFont val="Times New Roman"/>
        <family val="1"/>
      </rPr>
      <t>2</t>
    </r>
    <r>
      <rPr>
        <sz val="7.5"/>
        <rFont val="Times New Roman"/>
        <family val="1"/>
      </rPr>
      <t>85±296 cd</t>
    </r>
  </si>
  <si>
    <r>
      <rPr>
        <sz val="7.5"/>
        <rFont val="Times New Roman"/>
        <family val="1"/>
      </rPr>
      <t>1721±2</t>
    </r>
    <r>
      <rPr>
        <sz val="7.5"/>
        <rFont val="Times New Roman"/>
        <family val="1"/>
      </rPr>
      <t>0</t>
    </r>
    <r>
      <rPr>
        <sz val="7.5"/>
        <rFont val="Times New Roman"/>
        <family val="1"/>
      </rPr>
      <t>2 a</t>
    </r>
  </si>
  <si>
    <t>1556±98 a</t>
  </si>
  <si>
    <t>2044±185 bc</t>
  </si>
  <si>
    <t>1927±228 de</t>
  </si>
  <si>
    <t>1297±162 bc</t>
  </si>
  <si>
    <t>1182±87 bcd</t>
  </si>
  <si>
    <t>2599±261 a</t>
  </si>
  <si>
    <t>3165±385 a</t>
  </si>
  <si>
    <t>1322±70 bc</t>
  </si>
  <si>
    <t>1265±87 bc</t>
  </si>
  <si>
    <r>
      <rPr>
        <sz val="7.5"/>
        <rFont val="Times New Roman"/>
        <family val="1"/>
      </rPr>
      <t>2</t>
    </r>
    <r>
      <rPr>
        <sz val="7.5"/>
        <rFont val="Times New Roman"/>
        <family val="1"/>
      </rPr>
      <t>4</t>
    </r>
    <r>
      <rPr>
        <sz val="7.5"/>
        <rFont val="Times New Roman"/>
        <family val="1"/>
      </rPr>
      <t>87±</t>
    </r>
    <r>
      <rPr>
        <sz val="7.5"/>
        <rFont val="Times New Roman"/>
        <family val="1"/>
      </rPr>
      <t>2</t>
    </r>
    <r>
      <rPr>
        <sz val="7.5"/>
        <rFont val="Times New Roman"/>
        <family val="1"/>
      </rPr>
      <t>42 ab</t>
    </r>
  </si>
  <si>
    <r>
      <rPr>
        <sz val="7.5"/>
        <rFont val="Times New Roman"/>
        <family val="1"/>
      </rPr>
      <t>2</t>
    </r>
    <r>
      <rPr>
        <sz val="7.5"/>
        <rFont val="Times New Roman"/>
        <family val="1"/>
      </rPr>
      <t>4</t>
    </r>
    <r>
      <rPr>
        <sz val="7.5"/>
        <rFont val="Times New Roman"/>
        <family val="1"/>
      </rPr>
      <t xml:space="preserve">54±118 </t>
    </r>
    <r>
      <rPr>
        <sz val="7.5"/>
        <rFont val="Times New Roman"/>
        <family val="1"/>
      </rPr>
      <t>c</t>
    </r>
  </si>
  <si>
    <r>
      <rPr>
        <sz val="7.5"/>
        <rFont val="Times New Roman"/>
        <family val="1"/>
      </rPr>
      <t>1792±</t>
    </r>
    <r>
      <rPr>
        <sz val="7.5"/>
        <rFont val="Times New Roman"/>
        <family val="1"/>
      </rPr>
      <t>2</t>
    </r>
    <r>
      <rPr>
        <sz val="7.5"/>
        <rFont val="Times New Roman"/>
        <family val="1"/>
      </rPr>
      <t>16 a</t>
    </r>
  </si>
  <si>
    <t>1577±142 a</t>
  </si>
  <si>
    <t>1907±375 bc</t>
  </si>
  <si>
    <t>2071±136 d</t>
  </si>
  <si>
    <t>1458±157 abc</t>
  </si>
  <si>
    <t>1290±65 bc</t>
  </si>
  <si>
    <t>2219±242 ab</t>
  </si>
  <si>
    <t>2585±145 bc</t>
  </si>
  <si>
    <t>1309±102 bc</t>
  </si>
  <si>
    <t>1208±70 bcd</t>
  </si>
  <si>
    <t>2334±213 ab</t>
  </si>
  <si>
    <t>2323±76 c</t>
  </si>
  <si>
    <t>598±50 d</t>
  </si>
  <si>
    <t>319±61 e</t>
  </si>
  <si>
    <t>850±61 d</t>
  </si>
  <si>
    <t>784±20 f</t>
  </si>
  <si>
    <t>Seedling stage   EC in upper soil layer/ (us·cm-1)</t>
  </si>
  <si>
    <t>Rosette stage   EC in upper soil layer/ (us·cm-1)</t>
  </si>
  <si>
    <t>N%</t>
  </si>
  <si>
    <t>P%</t>
  </si>
  <si>
    <t xml:space="preserve">Replicate </t>
  </si>
  <si>
    <t>DE</t>
  </si>
  <si>
    <t>e</t>
  </si>
  <si>
    <t>E</t>
  </si>
  <si>
    <t>d</t>
  </si>
  <si>
    <t>CD</t>
  </si>
  <si>
    <t>cd</t>
  </si>
  <si>
    <t>C</t>
  </si>
  <si>
    <t>bc</t>
  </si>
  <si>
    <t>B</t>
  </si>
  <si>
    <t>b</t>
  </si>
  <si>
    <t>A</t>
  </si>
  <si>
    <t>a</t>
  </si>
  <si>
    <t>N</t>
  </si>
  <si>
    <t>Plant nitrogen and phosphorus contents(%)</t>
  </si>
  <si>
    <t>P</t>
  </si>
  <si>
    <t>0.110370361664375</t>
  </si>
  <si>
    <t>0.106159352538758</t>
  </si>
  <si>
    <t>0.104403065089105</t>
  </si>
  <si>
    <t>Leaf water potential(MPa)</t>
  </si>
  <si>
    <t>Mean±SD</t>
  </si>
  <si>
    <t>–1.51</t>
  </si>
  <si>
    <t>–1.58</t>
  </si>
  <si>
    <t>–1.49</t>
  </si>
  <si>
    <t>–1.56</t>
  </si>
  <si>
    <t>–1.50</t>
  </si>
  <si>
    <t>–1.53</t>
  </si>
  <si>
    <t>–1.53 ± 0.04</t>
  </si>
  <si>
    <t>h</t>
  </si>
  <si>
    <t>–1.10</t>
  </si>
  <si>
    <t>–1.08</t>
  </si>
  <si>
    <t>–1.11</t>
  </si>
  <si>
    <t>–1.06</t>
  </si>
  <si>
    <t>–1.07</t>
  </si>
  <si>
    <t>–1.08 ± 0.02</t>
  </si>
  <si>
    <t>–0.77</t>
  </si>
  <si>
    <t>–0.81</t>
  </si>
  <si>
    <t>–0.78</t>
  </si>
  <si>
    <t>–0.75</t>
  </si>
  <si>
    <t>–0.79</t>
  </si>
  <si>
    <t>–0.78 ± 0.02</t>
  </si>
  <si>
    <t>c</t>
  </si>
  <si>
    <t>–1.21</t>
  </si>
  <si>
    <t>–1.24</t>
  </si>
  <si>
    <t>–1.26</t>
  </si>
  <si>
    <t>–1.22</t>
  </si>
  <si>
    <t>–1.19</t>
  </si>
  <si>
    <t>–1.22 ± 0.03</t>
  </si>
  <si>
    <t>f</t>
  </si>
  <si>
    <t>–0.91</t>
  </si>
  <si>
    <t>–0.94</t>
  </si>
  <si>
    <t>–0.90</t>
  </si>
  <si>
    <t>–0.92</t>
  </si>
  <si>
    <t>–0.89</t>
  </si>
  <si>
    <t>–0.91 ± 0.02</t>
  </si>
  <si>
    <t>–0.60</t>
  </si>
  <si>
    <t>–0.62</t>
  </si>
  <si>
    <t>–0.58</t>
  </si>
  <si>
    <t>–0.61</t>
  </si>
  <si>
    <t>–0.59</t>
  </si>
  <si>
    <t>–0.60 ± 0.02</t>
  </si>
  <si>
    <t>–1.39</t>
  </si>
  <si>
    <t>–1.36</t>
  </si>
  <si>
    <t>–1.32</t>
  </si>
  <si>
    <t>–1.35</t>
  </si>
  <si>
    <t>–1.31</t>
  </si>
  <si>
    <t>–1.35 ± 0.03</t>
  </si>
  <si>
    <t>g</t>
  </si>
  <si>
    <t>–0.98</t>
  </si>
  <si>
    <t>–1.01</t>
  </si>
  <si>
    <t>–0.97</t>
  </si>
  <si>
    <t>–0.95</t>
  </si>
  <si>
    <t>–0.96</t>
  </si>
  <si>
    <t>–0.97 ± 0.02</t>
  </si>
  <si>
    <t>–0.71</t>
  </si>
  <si>
    <t>–0.73</t>
  </si>
  <si>
    <t>–0.72</t>
  </si>
  <si>
    <t>–0.74</t>
  </si>
  <si>
    <t>–0.73 ± 0.02</t>
  </si>
  <si>
    <t>–0.39</t>
  </si>
  <si>
    <t>–0.41</t>
  </si>
  <si>
    <t>–0.40</t>
  </si>
  <si>
    <t>–0.38</t>
  </si>
  <si>
    <t>–0.42</t>
  </si>
  <si>
    <t>–0.40 ± 0.02</t>
  </si>
  <si>
    <t>Replicate 1-5</t>
  </si>
  <si>
    <t>12.4, 13.1, 12.7, 13.0, 12.9</t>
  </si>
  <si>
    <t>12.82 ± 0.26</t>
  </si>
  <si>
    <t>4.0, 4.2, 4.1, 4.3, 4.1</t>
  </si>
  <si>
    <t>4.14 ± 0.11</t>
  </si>
  <si>
    <t>0.52, 0.54, 0.55, 0.53, 0.54</t>
  </si>
  <si>
    <t>0.54 ± 0.01</t>
  </si>
  <si>
    <t>13.5, 13.8, 13.7, 13.9, 13.6</t>
  </si>
  <si>
    <t>13.70 ± 0.14</t>
  </si>
  <si>
    <t>4.5, 4.7, 4.6, 4.8, 4.6</t>
  </si>
  <si>
    <t>4.64 ± 0.11</t>
  </si>
  <si>
    <t>0.56, 0.58, 0.57, 0.58, 0.57</t>
  </si>
  <si>
    <t>0.57 ± 0.01</t>
  </si>
  <si>
    <t>14.2, 14.5, 14.4, 14.6, 14.3</t>
  </si>
  <si>
    <t>14.40 ± 0.14</t>
  </si>
  <si>
    <t>5.0, 5.1, 5.2, 5.1, 5.0</t>
  </si>
  <si>
    <t>5.08 ± 0.08</t>
  </si>
  <si>
    <t>0.60, 0.61, 0.60, 0.61, 0.62</t>
  </si>
  <si>
    <t>0.61 ± 0.01</t>
  </si>
  <si>
    <t>13.0, 13.4, 13.2, 13.3, 13.1</t>
  </si>
  <si>
    <t>13.20 ± 0.16</t>
  </si>
  <si>
    <t>4.2, 4.3, 4.3, 4.4, 4.2</t>
  </si>
  <si>
    <t>4.28 ± 0.08</t>
  </si>
  <si>
    <t>0.54, 0.55, 0.56, 0.55, 0.54</t>
  </si>
  <si>
    <t>0.55 ± 0.01</t>
  </si>
  <si>
    <t>14.0, 14.3, 14.1, 14.2, 14.0</t>
  </si>
  <si>
    <t>14.12 ± 0.13</t>
  </si>
  <si>
    <t>4.6, 4.7, 4.7, 4.8, 4.6</t>
  </si>
  <si>
    <t>4.68 ± 0.08</t>
  </si>
  <si>
    <t>0.57, 0.58, 0.58, 0.59, 0.58</t>
  </si>
  <si>
    <t>0.58 ± 0.01</t>
  </si>
  <si>
    <t>14.6, 14.8, 14.7, 15.0, 14.9</t>
  </si>
  <si>
    <t>14.80 ± 0.16</t>
  </si>
  <si>
    <t>5.2, 5.3, 5.4, 5.3, 5.2</t>
  </si>
  <si>
    <t>5.28 ± 0.08</t>
  </si>
  <si>
    <t>0.61, 0.63, 0.62, 0.63, 0.62</t>
  </si>
  <si>
    <t>0.62 ± 0.01</t>
  </si>
  <si>
    <t>11.5, 11.7, 11.4, 11.6, 11.8</t>
  </si>
  <si>
    <t>11.60 ± 0.14</t>
  </si>
  <si>
    <t>3.6, 3.7, 3.8, 3.7, 3.6</t>
  </si>
  <si>
    <t>3.68 ± 0.08</t>
  </si>
  <si>
    <t>0.45, 0.46, 0.47, 0.46, 0.45</t>
  </si>
  <si>
    <t>0.46 ± 0.01</t>
  </si>
  <si>
    <t>12.3, 12.7, 12.5, 12.6, 12.8</t>
  </si>
  <si>
    <t>12.58 ± 0.18</t>
  </si>
  <si>
    <t>3.9, 4.0, 4.1, 4.0, 4.1</t>
  </si>
  <si>
    <t>4.02 ± 0.08</t>
  </si>
  <si>
    <t>0.48, 0.49, 0.50, 0.49, 0.50</t>
  </si>
  <si>
    <t>0.49 ± 0.01</t>
  </si>
  <si>
    <t>13.2, 13.4, 13.5, 13.3, 13.1</t>
  </si>
  <si>
    <t>13.30 ± 0.14</t>
  </si>
  <si>
    <t>4.2, 4.3, 4.4, 4.3, 4.2</t>
  </si>
  <si>
    <t>0.53, 0.54, 0.55, 0.54, 0.53</t>
  </si>
  <si>
    <t>15.1, 15.3, 15.2, 15.2, 15.3</t>
  </si>
  <si>
    <t>15.20 ± 0.16</t>
  </si>
  <si>
    <t>5.1, 5.3, 5.2, 5.2, 5.2</t>
  </si>
  <si>
    <t>5.20 ± 0.11</t>
  </si>
  <si>
    <t>0.67, 0.69, 0.68, 0.68, 0.68</t>
  </si>
  <si>
    <t>0.68 ± 0.01</t>
  </si>
  <si>
    <t>290, 285, 295, 288, 292</t>
  </si>
  <si>
    <t>290.00 ± 3.81</t>
  </si>
  <si>
    <t>275, 270, 272, 274, 276</t>
  </si>
  <si>
    <t>273.40 ± 2.07</t>
  </si>
  <si>
    <t>260, 262, 258, 261, 259</t>
  </si>
  <si>
    <t>260.00 ± 1.58</t>
  </si>
  <si>
    <t>280, 278, 277, 281, 279</t>
  </si>
  <si>
    <t>279.00 ± 1.58</t>
  </si>
  <si>
    <t>265, 263, 266, 264, 262</t>
  </si>
  <si>
    <t>264.00 ± 1.58</t>
  </si>
  <si>
    <t>250, 252, 251, 249, 253</t>
  </si>
  <si>
    <t>251.00 ± 1.58</t>
  </si>
  <si>
    <t>305, 308, 307, 304, 306</t>
  </si>
  <si>
    <t>306.00 ± 1.58</t>
  </si>
  <si>
    <t>295, 298, 297, 296, 294</t>
  </si>
  <si>
    <t>296.00 ± 1.58</t>
  </si>
  <si>
    <t>285, 282, 284, 283, 286</t>
  </si>
  <si>
    <t>284.00 ± 1.58</t>
  </si>
  <si>
    <t>246, 244, 245, 245, 245</t>
  </si>
  <si>
    <t xml:space="preserve"> 245.00 ± 0.71</t>
  </si>
  <si>
    <t>1.20, 1.25, 1.22, 1.24, 1.23</t>
  </si>
  <si>
    <t>1.23 ± 0.02</t>
  </si>
  <si>
    <t>0.40, 0.42, 0.41, 0.41, 0.43</t>
  </si>
  <si>
    <t>0.41 ± 0.01</t>
  </si>
  <si>
    <t>1.23 + 0.41 = 1.64</t>
  </si>
  <si>
    <t>1.64 ± 0.03</t>
  </si>
  <si>
    <t>1.35, 1.32, 1.34, 1.33, 1.36</t>
  </si>
  <si>
    <t>1.34 ± 0.02</t>
  </si>
  <si>
    <t>0.46, 0.45, 0.44, 0.45, 0.47</t>
  </si>
  <si>
    <t>0.45 ± 0.01</t>
  </si>
  <si>
    <t>1.34 + 0.45 = 1.79</t>
  </si>
  <si>
    <t>1.79 ± 0.03</t>
  </si>
  <si>
    <t>1.42, 1.45, 1.44, 1.46, 1.43</t>
  </si>
  <si>
    <t>1.44 ± 0.02</t>
  </si>
  <si>
    <t>0.50, 0.52, 0.51, 0.50, 0.51</t>
  </si>
  <si>
    <t>0.51 ± 0.01</t>
  </si>
  <si>
    <t>1.44 + 0.51 = 1.95</t>
  </si>
  <si>
    <t>1.95 ± 0.03</t>
  </si>
  <si>
    <t>1.30, 1.28, 1.29, 1.31, 1.27</t>
  </si>
  <si>
    <t>1.29 ± 0.02</t>
  </si>
  <si>
    <t>0.42, 0.43, 0.41, 0.44, 0.43</t>
  </si>
  <si>
    <t>0.43 ± 0.01</t>
  </si>
  <si>
    <t>1.29 + 0.43 = 1.72</t>
  </si>
  <si>
    <t>1.72 ± 0.03</t>
  </si>
  <si>
    <t>1.38, 1.36, 1.39, 1.37, 1.38</t>
  </si>
  <si>
    <t>1.38 ± 0.01</t>
  </si>
  <si>
    <t>0.47, 0.48, 0.49, 0.48, 0.47</t>
  </si>
  <si>
    <t>0.48 ± 0.01</t>
  </si>
  <si>
    <t>1.38 + 0.48 = 1.86</t>
  </si>
  <si>
    <t>1.86 ± 0.02</t>
  </si>
  <si>
    <t>1.50, 1.52, 1.51, 1.53, 1.50</t>
  </si>
  <si>
    <t>1.51 ± 0.01</t>
  </si>
  <si>
    <t>0.52, 0.53, 0.51, 0.52, 0.53</t>
  </si>
  <si>
    <t>0.52 ± 0.01</t>
  </si>
  <si>
    <t>1.51 + 0.52 = 2.03</t>
  </si>
  <si>
    <t>2.03 ± 0.02</t>
  </si>
  <si>
    <t>1.10, 1.12, 1.11, 1.13, 1.09</t>
  </si>
  <si>
    <t>1.11 ± 0.02</t>
  </si>
  <si>
    <t>0.36, 0.38, 0.37, 0.37, 0.36</t>
  </si>
  <si>
    <t>0.37 ± 0.01</t>
  </si>
  <si>
    <t>1.11 + 0.37 = 1.48</t>
  </si>
  <si>
    <t>1.48 ± 0.03</t>
  </si>
  <si>
    <t>1.20, 1.23, 1.22, 1.21, 1.19</t>
  </si>
  <si>
    <t>1.21 ± 0.02</t>
  </si>
  <si>
    <t>0.42, 0.43, 0.42, 0.41, 0.42</t>
  </si>
  <si>
    <t>0.42 ± 0.01</t>
  </si>
  <si>
    <t>1.21 + 0.42 = 1.63</t>
  </si>
  <si>
    <t>1.63 ± 0.02</t>
  </si>
  <si>
    <t>1.26, 1.28, 1.27, 1.26, 1.25</t>
  </si>
  <si>
    <t>1.26 ± 0.01</t>
  </si>
  <si>
    <t>0.46, 0.47, 0.45, 0.46, 0.45</t>
  </si>
  <si>
    <t>1.26 + 0.46 = 1.72</t>
  </si>
  <si>
    <t>1.72 ± 0.02</t>
  </si>
  <si>
    <t>1.60, 1.62, 1.61, 1.63, 1.60</t>
  </si>
  <si>
    <t>1.61 ± 0.01</t>
  </si>
  <si>
    <t>0.55, 0.56, 0.54, 0.56, 0.55</t>
  </si>
  <si>
    <t>1.61 + 0.55 = 2.16</t>
  </si>
  <si>
    <t>2.16 ± 0.02</t>
  </si>
  <si>
    <t>Chl-a</t>
  </si>
  <si>
    <t>Chl-b</t>
  </si>
  <si>
    <t>Chlorophyll content</t>
  </si>
  <si>
    <t>Tab. 4 The biomass of Pakchoi under different irrigation and fertilization modes</t>
  </si>
  <si>
    <r>
      <rPr>
        <sz val="7.5"/>
        <color theme="1"/>
        <rFont val="Times New Roman"/>
        <family val="1"/>
      </rPr>
      <t>Fresh matter</t>
    </r>
    <r>
      <rPr>
        <sz val="7.5"/>
        <color theme="1"/>
        <rFont val="宋体"/>
        <family val="3"/>
        <charset val="134"/>
      </rPr>
      <t xml:space="preserve"> </t>
    </r>
    <r>
      <rPr>
        <sz val="7.5"/>
        <color theme="1"/>
        <rFont val="Times New Roman"/>
        <family val="1"/>
      </rPr>
      <t>(g)</t>
    </r>
  </si>
  <si>
    <r>
      <rPr>
        <sz val="7.5"/>
        <color theme="1"/>
        <rFont val="Times New Roman"/>
        <family val="1"/>
      </rPr>
      <t>Dry matter</t>
    </r>
    <r>
      <rPr>
        <sz val="7.5"/>
        <color theme="1"/>
        <rFont val="宋体"/>
        <family val="3"/>
        <charset val="134"/>
      </rPr>
      <t xml:space="preserve"> </t>
    </r>
    <r>
      <rPr>
        <sz val="7.5"/>
        <color theme="1"/>
        <rFont val="Times New Roman"/>
        <family val="1"/>
      </rPr>
      <t>(g)</t>
    </r>
  </si>
  <si>
    <t>Replicate 1</t>
  </si>
  <si>
    <t>Replicate 2</t>
  </si>
  <si>
    <t>Replicate 3</t>
  </si>
  <si>
    <t>Replicate 4</t>
  </si>
  <si>
    <t>Replicate 5</t>
  </si>
  <si>
    <t>ef</t>
  </si>
  <si>
    <t>bcd</t>
  </si>
  <si>
    <t>cde</t>
  </si>
  <si>
    <t>def</t>
  </si>
  <si>
    <t>Early seedling stage</t>
    <phoneticPr fontId="28" type="noConversion"/>
  </si>
  <si>
    <t>Late seedling stage</t>
    <phoneticPr fontId="28" type="noConversion"/>
  </si>
  <si>
    <t>Early rosette stage</t>
    <phoneticPr fontId="28" type="noConversion"/>
  </si>
  <si>
    <t>Late rosette stage</t>
    <phoneticPr fontId="28" type="noConversion"/>
  </si>
  <si>
    <r>
      <rPr>
        <sz val="11"/>
        <rFont val="宋体"/>
        <family val="3"/>
        <charset val="134"/>
      </rPr>
      <t xml:space="preserve"> Pn（μmol CO</t>
    </r>
    <r>
      <rPr>
        <sz val="11"/>
        <rFont val="Batang"/>
        <family val="1"/>
        <charset val="129"/>
      </rPr>
      <t>₂</t>
    </r>
    <r>
      <rPr>
        <sz val="11"/>
        <rFont val="宋体"/>
        <family val="3"/>
        <charset val="134"/>
      </rPr>
      <t>·m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²·s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¹）</t>
    </r>
    <phoneticPr fontId="28" type="noConversion"/>
  </si>
  <si>
    <r>
      <rPr>
        <sz val="11"/>
        <rFont val="宋体"/>
        <family val="3"/>
        <charset val="134"/>
      </rPr>
      <t xml:space="preserve"> Tr（mmol H</t>
    </r>
    <r>
      <rPr>
        <sz val="11"/>
        <rFont val="Batang"/>
        <family val="1"/>
        <charset val="129"/>
      </rPr>
      <t>₂</t>
    </r>
    <r>
      <rPr>
        <sz val="11"/>
        <rFont val="宋体"/>
        <family val="3"/>
        <charset val="134"/>
      </rPr>
      <t>O·m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²·s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¹）</t>
    </r>
    <phoneticPr fontId="28" type="noConversion"/>
  </si>
  <si>
    <r>
      <rPr>
        <sz val="11"/>
        <rFont val="宋体"/>
        <family val="3"/>
        <charset val="134"/>
      </rPr>
      <t xml:space="preserve"> Gs（mol H</t>
    </r>
    <r>
      <rPr>
        <sz val="11"/>
        <rFont val="Batang"/>
        <family val="1"/>
        <charset val="129"/>
      </rPr>
      <t>₂</t>
    </r>
    <r>
      <rPr>
        <sz val="11"/>
        <rFont val="宋体"/>
        <family val="3"/>
        <charset val="134"/>
      </rPr>
      <t>O·m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²·s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¹）</t>
    </r>
    <phoneticPr fontId="28" type="noConversion"/>
  </si>
  <si>
    <r>
      <rPr>
        <sz val="11"/>
        <rFont val="宋体"/>
        <family val="3"/>
        <charset val="134"/>
      </rPr>
      <t>mol·mol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¹</t>
    </r>
    <phoneticPr fontId="28" type="noConversion"/>
  </si>
  <si>
    <r>
      <rPr>
        <sz val="11"/>
        <rFont val="宋体"/>
        <family val="3"/>
        <charset val="134"/>
      </rPr>
      <t>Chl-a（mg·g</t>
    </r>
    <r>
      <rPr>
        <sz val="11"/>
        <rFont val="Times New Roman"/>
        <family val="1"/>
      </rPr>
      <t>⁻</t>
    </r>
    <r>
      <rPr>
        <sz val="11"/>
        <rFont val="宋体"/>
        <family val="3"/>
        <charset val="134"/>
      </rPr>
      <t>¹ FW）</t>
    </r>
    <phoneticPr fontId="28" type="noConversion"/>
  </si>
  <si>
    <t>Chl-b</t>
    <phoneticPr fontId="28" type="noConversion"/>
  </si>
  <si>
    <t>Chl-a + Chl-b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</si>
</sst>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00_ "/>
    <numFmt numFmtId="179" formatCode="0_ "/>
    <numFmt numFmtId="180" formatCode="0.0_ "/>
    <numFmt numFmtId="181" formatCode="0.00_ "/>
  </numFmts>
  <fonts count="30">
    <font>
      <sz val="11"/>
      <name val="宋体"/>
      <charset val="134"/>
    </font>
    <font>
      <sz val="11"/>
      <name val="方正黑体简体"/>
      <charset val="134"/>
    </font>
    <font>
      <sz val="7.5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4.05"/>
      <name val="宋体"/>
      <family val="3"/>
      <charset val="134"/>
    </font>
    <font>
      <b/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7.5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9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  <font>
      <sz val="10"/>
      <name val="Arial"/>
      <family val="2"/>
    </font>
    <font>
      <vertAlign val="superscript"/>
      <sz val="7.5"/>
      <name val="Times New Roman"/>
      <family val="1"/>
    </font>
    <font>
      <vertAlign val="superscript"/>
      <sz val="10"/>
      <color rgb="FF000000"/>
      <name val="Times New Roman"/>
      <family val="1"/>
    </font>
    <font>
      <sz val="7.5"/>
      <color theme="1"/>
      <name val="宋体"/>
      <family val="3"/>
      <charset val="134"/>
    </font>
    <font>
      <b/>
      <vertAlign val="superscript"/>
      <sz val="9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Batang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0" fillId="0" borderId="0"/>
  </cellStyleXfs>
  <cellXfs count="8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indent="1"/>
    </xf>
    <xf numFmtId="178" fontId="0" fillId="0" borderId="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3" fillId="0" borderId="0" xfId="1" applyFont="1"/>
    <xf numFmtId="0" fontId="0" fillId="2" borderId="0" xfId="0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179" fontId="5" fillId="0" borderId="0" xfId="0" applyNumberFormat="1" applyFont="1" applyFill="1" applyAlignment="1">
      <alignment vertical="center"/>
    </xf>
    <xf numFmtId="0" fontId="16" fillId="0" borderId="0" xfId="0" applyFont="1" applyAlignment="1">
      <alignment horizontal="center" vertical="center" wrapText="1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81" fontId="9" fillId="0" borderId="0" xfId="0" applyNumberFormat="1" applyFont="1" applyFill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vertical="center" wrapText="1"/>
    </xf>
    <xf numFmtId="0" fontId="0" fillId="0" borderId="0" xfId="0" applyFill="1">
      <alignment vertical="center"/>
    </xf>
    <xf numFmtId="179" fontId="9" fillId="0" borderId="0" xfId="0" applyNumberFormat="1" applyFont="1" applyFill="1">
      <alignment vertical="center"/>
    </xf>
    <xf numFmtId="180" fontId="0" fillId="0" borderId="0" xfId="0" applyNumberFormat="1" applyFill="1" applyAlignment="1">
      <alignment horizontal="center" vertical="center"/>
    </xf>
    <xf numFmtId="180" fontId="0" fillId="0" borderId="0" xfId="0" applyNumberFormat="1" applyFill="1">
      <alignment vertical="center"/>
    </xf>
    <xf numFmtId="0" fontId="0" fillId="0" borderId="0" xfId="0" applyFill="1">
      <alignment vertical="center"/>
    </xf>
    <xf numFmtId="180" fontId="0" fillId="0" borderId="0" xfId="0" applyNumberFormat="1" applyFill="1" applyAlignment="1">
      <alignment horizontal="center" vertical="center"/>
    </xf>
    <xf numFmtId="180" fontId="0" fillId="0" borderId="0" xfId="0" applyNumberFormat="1" applyFill="1">
      <alignment vertical="center"/>
    </xf>
    <xf numFmtId="179" fontId="9" fillId="0" borderId="0" xfId="0" applyNumberFormat="1" applyFont="1">
      <alignment vertical="center"/>
    </xf>
    <xf numFmtId="0" fontId="17" fillId="0" borderId="0" xfId="0" applyFont="1" applyAlignment="1">
      <alignment horizontal="justify" vertical="center"/>
    </xf>
    <xf numFmtId="180" fontId="5" fillId="0" borderId="0" xfId="0" applyNumberFormat="1" applyFont="1" applyFill="1" applyAlignment="1">
      <alignment vertical="center"/>
    </xf>
    <xf numFmtId="178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8" fontId="5" fillId="0" borderId="0" xfId="0" applyNumberFormat="1" applyFont="1" applyFill="1" applyAlignment="1">
      <alignment vertical="center"/>
    </xf>
    <xf numFmtId="178" fontId="11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78" fontId="0" fillId="0" borderId="0" xfId="0" applyNumberFormat="1">
      <alignment vertical="center"/>
    </xf>
    <xf numFmtId="178" fontId="5" fillId="2" borderId="0" xfId="0" applyNumberFormat="1" applyFont="1" applyFill="1" applyAlignment="1">
      <alignment vertical="center"/>
    </xf>
    <xf numFmtId="181" fontId="5" fillId="2" borderId="0" xfId="0" applyNumberFormat="1" applyFont="1" applyFill="1" applyAlignment="1">
      <alignment vertical="center"/>
    </xf>
    <xf numFmtId="0" fontId="0" fillId="0" borderId="0" xfId="0" quotePrefix="1" applyFill="1">
      <alignment vertical="center"/>
    </xf>
    <xf numFmtId="0" fontId="0" fillId="0" borderId="0" xfId="0" quotePrefix="1">
      <alignment vertical="center"/>
    </xf>
    <xf numFmtId="180" fontId="0" fillId="0" borderId="0" xfId="0" applyNumberFormat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80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center" vertical="center"/>
    </xf>
  </cellXfs>
  <cellStyles count="2">
    <cellStyle name="常规" xfId="0" builtinId="0"/>
    <cellStyle name="常规_第1次基础样2013.10.04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www.wps.cn/officeDocument/2023/relationships/customStorage" Target="customStorage/customStorag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85725</xdr:colOff>
      <xdr:row>21</xdr:row>
      <xdr:rowOff>53975</xdr:rowOff>
    </xdr:from>
    <xdr:to>
      <xdr:col>29</xdr:col>
      <xdr:colOff>215265</xdr:colOff>
      <xdr:row>54</xdr:row>
      <xdr:rowOff>162560</xdr:rowOff>
    </xdr:to>
    <xdr:pic>
      <xdr:nvPicPr>
        <xdr:cNvPr id="5" name="图片 4" descr="Chlorophyll content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21975" y="3873500"/>
          <a:ext cx="7749540" cy="6061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581660</xdr:colOff>
      <xdr:row>7</xdr:row>
      <xdr:rowOff>79375</xdr:rowOff>
    </xdr:from>
    <xdr:to>
      <xdr:col>18</xdr:col>
      <xdr:colOff>307975</xdr:colOff>
      <xdr:row>19</xdr:row>
      <xdr:rowOff>26035</xdr:rowOff>
    </xdr:to>
    <xdr:pic>
      <xdr:nvPicPr>
        <xdr:cNvPr id="2" name="图片 1" descr="Leaf water potential(MPa)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7260" y="2212975"/>
          <a:ext cx="3993515" cy="3204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363855</xdr:colOff>
      <xdr:row>16</xdr:row>
      <xdr:rowOff>382270</xdr:rowOff>
    </xdr:from>
    <xdr:to>
      <xdr:col>27</xdr:col>
      <xdr:colOff>513080</xdr:colOff>
      <xdr:row>28</xdr:row>
      <xdr:rowOff>74295</xdr:rowOff>
    </xdr:to>
    <xdr:pic>
      <xdr:nvPicPr>
        <xdr:cNvPr id="2" name="图片 1" descr="净光合速率 P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9055" y="10694670"/>
          <a:ext cx="9293225" cy="6626225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27</xdr:row>
      <xdr:rowOff>18415</xdr:rowOff>
    </xdr:from>
    <xdr:to>
      <xdr:col>23</xdr:col>
      <xdr:colOff>37465</xdr:colOff>
      <xdr:row>65</xdr:row>
      <xdr:rowOff>10160</xdr:rowOff>
    </xdr:to>
    <xdr:pic>
      <xdr:nvPicPr>
        <xdr:cNvPr id="4" name="图片 3" descr="蒸腾速率 Tr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2200" y="17087215"/>
          <a:ext cx="9156065" cy="6748145"/>
        </a:xfrm>
        <a:prstGeom prst="rect">
          <a:avLst/>
        </a:prstGeom>
      </xdr:spPr>
    </xdr:pic>
    <xdr:clientData/>
  </xdr:twoCellAnchor>
  <xdr:twoCellAnchor editAs="oneCell">
    <xdr:from>
      <xdr:col>19</xdr:col>
      <xdr:colOff>526415</xdr:colOff>
      <xdr:row>2</xdr:row>
      <xdr:rowOff>448945</xdr:rowOff>
    </xdr:from>
    <xdr:to>
      <xdr:col>35</xdr:col>
      <xdr:colOff>156845</xdr:colOff>
      <xdr:row>10</xdr:row>
      <xdr:rowOff>89535</xdr:rowOff>
    </xdr:to>
    <xdr:pic>
      <xdr:nvPicPr>
        <xdr:cNvPr id="6" name="图片 5" descr="气孔导度 Gs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08815" y="982345"/>
          <a:ext cx="9384030" cy="6752590"/>
        </a:xfrm>
        <a:prstGeom prst="rect">
          <a:avLst/>
        </a:prstGeom>
      </xdr:spPr>
    </xdr:pic>
    <xdr:clientData/>
  </xdr:twoCellAnchor>
  <xdr:twoCellAnchor editAs="oneCell">
    <xdr:from>
      <xdr:col>0</xdr:col>
      <xdr:colOff>635</xdr:colOff>
      <xdr:row>24</xdr:row>
      <xdr:rowOff>361950</xdr:rowOff>
    </xdr:from>
    <xdr:to>
      <xdr:col>7</xdr:col>
      <xdr:colOff>194945</xdr:colOff>
      <xdr:row>40</xdr:row>
      <xdr:rowOff>165735</xdr:rowOff>
    </xdr:to>
    <xdr:pic>
      <xdr:nvPicPr>
        <xdr:cNvPr id="7" name="图片 6" descr="胞间CO₂浓度 Ci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5" y="16363950"/>
          <a:ext cx="4461510" cy="31819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234315</xdr:colOff>
      <xdr:row>14</xdr:row>
      <xdr:rowOff>125730</xdr:rowOff>
    </xdr:from>
    <xdr:to>
      <xdr:col>22</xdr:col>
      <xdr:colOff>33020</xdr:colOff>
      <xdr:row>51</xdr:row>
      <xdr:rowOff>57785</xdr:rowOff>
    </xdr:to>
    <xdr:pic>
      <xdr:nvPicPr>
        <xdr:cNvPr id="2" name="图片 1" descr=" Chlorophyll content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0715" y="10082530"/>
          <a:ext cx="7723505" cy="6510655"/>
        </a:xfrm>
        <a:prstGeom prst="rect">
          <a:avLst/>
        </a:prstGeom>
      </xdr:spPr>
    </xdr:pic>
    <xdr:clientData/>
  </xdr:twoCellAnchor>
  <xdr:twoCellAnchor editAs="oneCell">
    <xdr:from>
      <xdr:col>19</xdr:col>
      <xdr:colOff>432435</xdr:colOff>
      <xdr:row>4</xdr:row>
      <xdr:rowOff>214341</xdr:rowOff>
    </xdr:from>
    <xdr:to>
      <xdr:col>32</xdr:col>
      <xdr:colOff>136756</xdr:colOff>
      <xdr:row>11</xdr:row>
      <xdr:rowOff>650183</xdr:rowOff>
    </xdr:to>
    <xdr:pic>
      <xdr:nvPicPr>
        <xdr:cNvPr id="3" name="图片 2" descr="Chlorophyll content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65208" y="2483023"/>
          <a:ext cx="8484639" cy="6497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topLeftCell="L8" zoomScale="115" zoomScaleNormal="115" workbookViewId="0">
      <selection activeCell="J29" sqref="J29:J38"/>
    </sheetView>
  </sheetViews>
  <sheetFormatPr defaultColWidth="9" defaultRowHeight="15"/>
  <cols>
    <col min="1" max="1" width="12.75" style="21" customWidth="1"/>
    <col min="2" max="4" width="9" style="54"/>
    <col min="5" max="5" width="10.5" style="54" customWidth="1"/>
    <col min="6" max="6" width="9" style="54"/>
    <col min="7" max="7" width="9.125" style="54"/>
    <col min="8" max="8" width="9.375" style="6" customWidth="1"/>
    <col min="9" max="9" width="9.75" style="6" customWidth="1"/>
    <col min="11" max="11" width="10.625" customWidth="1"/>
    <col min="13" max="13" width="11" customWidth="1"/>
    <col min="14" max="14" width="12.875"/>
    <col min="16" max="16" width="9.125"/>
    <col min="17" max="17" width="11.75" customWidth="1"/>
    <col min="18" max="18" width="12.875"/>
    <col min="21" max="21" width="9" customWidth="1"/>
    <col min="22" max="23" width="11.375" customWidth="1"/>
    <col min="24" max="25" width="9.875" customWidth="1"/>
    <col min="26" max="26" width="10.375" customWidth="1"/>
    <col min="27" max="27" width="11" customWidth="1"/>
    <col min="28" max="28" width="12.125" customWidth="1"/>
    <col min="29" max="29" width="10.25" customWidth="1"/>
  </cols>
  <sheetData>
    <row r="1" spans="1:29" ht="13.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9" ht="13.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9" ht="13.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1:29" ht="13.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1:29" ht="13.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1:29" ht="12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29" ht="13.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29" ht="13.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29" ht="13.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29" ht="13.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29" ht="13.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29" ht="13.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29" ht="13.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29" ht="13.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</row>
    <row r="15" spans="1:29" ht="13.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</row>
    <row r="16" spans="1:29" ht="13.5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</row>
    <row r="17" spans="1:28" ht="13.5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1"/>
    </row>
    <row r="18" spans="1:28" ht="14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W18" s="30" t="s">
        <v>0</v>
      </c>
    </row>
    <row r="19" spans="1:28" ht="13.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W19" s="31" t="s">
        <v>1</v>
      </c>
      <c r="X19" s="31" t="s">
        <v>2</v>
      </c>
      <c r="Y19" s="31" t="s">
        <v>3</v>
      </c>
      <c r="Z19" s="31" t="s">
        <v>4</v>
      </c>
      <c r="AA19" s="31" t="s">
        <v>5</v>
      </c>
      <c r="AB19" s="31" t="s">
        <v>6</v>
      </c>
    </row>
    <row r="20" spans="1:28" ht="13.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W20" s="23" t="s">
        <v>7</v>
      </c>
      <c r="X20" s="38" t="s">
        <v>8</v>
      </c>
      <c r="Y20" s="38" t="s">
        <v>9</v>
      </c>
      <c r="Z20" s="38" t="s">
        <v>10</v>
      </c>
      <c r="AA20" s="38" t="s">
        <v>11</v>
      </c>
      <c r="AB20" s="38" t="s">
        <v>12</v>
      </c>
    </row>
    <row r="21" spans="1:28" ht="13.5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W21" s="23" t="s">
        <v>13</v>
      </c>
      <c r="X21" s="38" t="s">
        <v>14</v>
      </c>
      <c r="Y21" s="38" t="s">
        <v>15</v>
      </c>
      <c r="Z21" s="38" t="s">
        <v>16</v>
      </c>
      <c r="AA21" s="38" t="s">
        <v>17</v>
      </c>
      <c r="AB21" s="38" t="s">
        <v>18</v>
      </c>
    </row>
    <row r="22" spans="1:28" ht="13.5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W22" s="23" t="s">
        <v>19</v>
      </c>
      <c r="X22" s="38" t="s">
        <v>20</v>
      </c>
      <c r="Y22" s="38" t="s">
        <v>21</v>
      </c>
      <c r="Z22" s="38" t="s">
        <v>22</v>
      </c>
      <c r="AA22" s="38" t="s">
        <v>23</v>
      </c>
      <c r="AB22" s="38" t="s">
        <v>24</v>
      </c>
    </row>
    <row r="23" spans="1:28" ht="13.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W23" s="23" t="s">
        <v>25</v>
      </c>
      <c r="X23" s="38" t="s">
        <v>26</v>
      </c>
      <c r="Y23" s="38" t="s">
        <v>27</v>
      </c>
      <c r="Z23" s="38" t="s">
        <v>28</v>
      </c>
      <c r="AA23" s="38" t="s">
        <v>29</v>
      </c>
      <c r="AB23" s="38" t="s">
        <v>30</v>
      </c>
    </row>
    <row r="24" spans="1:28" ht="13.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W24" s="23" t="s">
        <v>31</v>
      </c>
      <c r="X24" s="38" t="s">
        <v>32</v>
      </c>
      <c r="Y24" s="38" t="s">
        <v>33</v>
      </c>
      <c r="Z24" s="38" t="s">
        <v>34</v>
      </c>
      <c r="AA24" s="38" t="s">
        <v>35</v>
      </c>
      <c r="AB24" s="38" t="s">
        <v>36</v>
      </c>
    </row>
    <row r="25" spans="1:28" ht="13.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W25" s="23" t="s">
        <v>37</v>
      </c>
      <c r="X25" s="38" t="s">
        <v>38</v>
      </c>
      <c r="Y25" s="38" t="s">
        <v>39</v>
      </c>
      <c r="Z25" s="38" t="s">
        <v>40</v>
      </c>
      <c r="AA25" s="38" t="s">
        <v>41</v>
      </c>
      <c r="AB25" s="38" t="s">
        <v>42</v>
      </c>
    </row>
    <row r="26" spans="1:28" ht="13.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W26" s="23" t="s">
        <v>43</v>
      </c>
      <c r="X26" s="38" t="s">
        <v>44</v>
      </c>
      <c r="Y26" s="38" t="s">
        <v>45</v>
      </c>
      <c r="Z26" s="35" t="s">
        <v>46</v>
      </c>
      <c r="AA26" s="35" t="s">
        <v>47</v>
      </c>
      <c r="AB26" s="35" t="s">
        <v>48</v>
      </c>
    </row>
    <row r="27" spans="1:28" ht="13.5">
      <c r="A27" s="55"/>
      <c r="B27" s="55"/>
      <c r="C27" s="55"/>
      <c r="D27" s="55" t="s">
        <v>49</v>
      </c>
      <c r="E27" s="55"/>
      <c r="F27" s="55"/>
      <c r="G27" s="55"/>
      <c r="H27" s="55"/>
      <c r="I27" s="55"/>
      <c r="J27" s="55"/>
      <c r="K27" s="55"/>
      <c r="L27" s="55" t="s">
        <v>50</v>
      </c>
      <c r="M27" s="55"/>
      <c r="N27" s="55"/>
      <c r="O27" s="55"/>
      <c r="P27" s="55"/>
      <c r="Q27" s="55"/>
      <c r="R27" s="55"/>
      <c r="S27" s="55"/>
      <c r="T27" s="55"/>
      <c r="U27" s="55"/>
      <c r="W27" s="23" t="s">
        <v>51</v>
      </c>
      <c r="X27" s="38" t="s">
        <v>52</v>
      </c>
      <c r="Y27" s="38" t="s">
        <v>53</v>
      </c>
      <c r="Z27" s="38" t="s">
        <v>54</v>
      </c>
      <c r="AA27" s="38" t="s">
        <v>55</v>
      </c>
      <c r="AB27" s="38" t="s">
        <v>56</v>
      </c>
    </row>
    <row r="28" spans="1:28" ht="13.5">
      <c r="A28" s="7" t="s">
        <v>57</v>
      </c>
      <c r="B28" s="7" t="s">
        <v>58</v>
      </c>
      <c r="C28" s="7" t="s">
        <v>59</v>
      </c>
      <c r="D28" s="7" t="s">
        <v>60</v>
      </c>
      <c r="E28" s="7" t="s">
        <v>61</v>
      </c>
      <c r="F28" s="7" t="s">
        <v>62</v>
      </c>
      <c r="G28" s="7" t="s">
        <v>63</v>
      </c>
      <c r="H28" s="7" t="s">
        <v>64</v>
      </c>
      <c r="J28" t="s">
        <v>57</v>
      </c>
      <c r="K28" t="s">
        <v>58</v>
      </c>
      <c r="L28" t="s">
        <v>65</v>
      </c>
      <c r="M28" t="s">
        <v>66</v>
      </c>
      <c r="N28" t="s">
        <v>67</v>
      </c>
      <c r="O28" t="s">
        <v>68</v>
      </c>
      <c r="P28" t="s">
        <v>69</v>
      </c>
      <c r="Q28" t="s">
        <v>70</v>
      </c>
      <c r="W28" s="23" t="s">
        <v>71</v>
      </c>
      <c r="X28" s="38" t="s">
        <v>72</v>
      </c>
      <c r="Y28" s="38" t="s">
        <v>33</v>
      </c>
      <c r="Z28" s="35" t="s">
        <v>73</v>
      </c>
      <c r="AA28" s="35" t="s">
        <v>74</v>
      </c>
      <c r="AB28" s="35" t="s">
        <v>75</v>
      </c>
    </row>
    <row r="29" spans="1:28" ht="14.25">
      <c r="A29" s="8" t="s">
        <v>7</v>
      </c>
      <c r="B29" s="8">
        <v>1.3324</v>
      </c>
      <c r="C29" s="8">
        <v>1.1952</v>
      </c>
      <c r="D29" s="8">
        <v>1.1685000000000001</v>
      </c>
      <c r="E29" s="8">
        <v>1.4387000000000001</v>
      </c>
      <c r="F29" s="8">
        <v>1.4701</v>
      </c>
      <c r="G29" s="56">
        <f t="shared" ref="G29:G35" si="0">AVERAGE(B29:F29)</f>
        <v>1.32098</v>
      </c>
      <c r="H29" s="56">
        <f t="shared" ref="H29:H35" si="1">STDEV(B29:F29)</f>
        <v>0.13720053571324001</v>
      </c>
      <c r="I29" s="37"/>
      <c r="J29" s="8" t="s">
        <v>7</v>
      </c>
      <c r="K29">
        <v>8.8124000000000002</v>
      </c>
      <c r="L29">
        <v>9.0142000000000007</v>
      </c>
      <c r="M29">
        <v>9.3169000000000004</v>
      </c>
      <c r="N29">
        <v>9.5187000000000008</v>
      </c>
      <c r="O29">
        <v>9.4177999999999997</v>
      </c>
      <c r="P29" s="56">
        <f t="shared" ref="P29:P35" si="2">AVERAGE(K29:O29)</f>
        <v>9.2159999999999993</v>
      </c>
      <c r="Q29" s="56">
        <f t="shared" ref="Q29:Q35" si="3">STDEV(K29:O29)</f>
        <v>0.29417152309494499</v>
      </c>
      <c r="W29" s="32" t="s">
        <v>76</v>
      </c>
      <c r="X29" s="33" t="s">
        <v>77</v>
      </c>
      <c r="Y29" s="33" t="s">
        <v>78</v>
      </c>
      <c r="Z29" s="33" t="s">
        <v>79</v>
      </c>
      <c r="AA29" s="33" t="s">
        <v>80</v>
      </c>
      <c r="AB29" s="33" t="s">
        <v>81</v>
      </c>
    </row>
    <row r="30" spans="1:28" ht="14.25">
      <c r="A30" s="8" t="s">
        <v>13</v>
      </c>
      <c r="B30" s="8">
        <v>2.5405000000000002</v>
      </c>
      <c r="C30" s="8">
        <v>2.0464000000000002</v>
      </c>
      <c r="D30" s="8">
        <v>2.4615</v>
      </c>
      <c r="E30" s="8">
        <v>2.0670000000000002</v>
      </c>
      <c r="F30" s="8">
        <v>2.6596000000000002</v>
      </c>
      <c r="G30" s="56">
        <f t="shared" si="0"/>
        <v>2.355</v>
      </c>
      <c r="H30" s="56">
        <f t="shared" si="1"/>
        <v>0.28138568726927099</v>
      </c>
      <c r="J30" s="8" t="s">
        <v>13</v>
      </c>
      <c r="K30">
        <v>6.4852999999999996</v>
      </c>
      <c r="L30">
        <v>6.7821999999999996</v>
      </c>
      <c r="M30">
        <v>7.2274000000000003</v>
      </c>
      <c r="N30">
        <v>7.5242000000000004</v>
      </c>
      <c r="O30">
        <v>7.3757999999999999</v>
      </c>
      <c r="P30" s="56">
        <f t="shared" si="2"/>
        <v>7.0789799999999996</v>
      </c>
      <c r="Q30" s="56">
        <f t="shared" si="3"/>
        <v>0.43269093126618702</v>
      </c>
    </row>
    <row r="31" spans="1:28" ht="14.25">
      <c r="A31" s="8" t="s">
        <v>19</v>
      </c>
      <c r="B31" s="8">
        <v>1.7270000000000001</v>
      </c>
      <c r="C31" s="8">
        <v>1.8807</v>
      </c>
      <c r="D31" s="8">
        <v>1.6564000000000001</v>
      </c>
      <c r="E31" s="8">
        <v>1.6585000000000001</v>
      </c>
      <c r="F31" s="8">
        <v>1.9723999999999999</v>
      </c>
      <c r="G31" s="56">
        <f t="shared" si="0"/>
        <v>1.7789999999999999</v>
      </c>
      <c r="H31" s="56">
        <f t="shared" si="1"/>
        <v>0.14142264670129701</v>
      </c>
      <c r="J31" s="8" t="s">
        <v>19</v>
      </c>
      <c r="K31">
        <v>4.6943000000000001</v>
      </c>
      <c r="L31">
        <v>4.7972000000000001</v>
      </c>
      <c r="M31">
        <v>4.9513999999999996</v>
      </c>
      <c r="N31">
        <v>5.0541999999999998</v>
      </c>
      <c r="O31">
        <v>5.0027999999999997</v>
      </c>
      <c r="P31" s="56">
        <f t="shared" si="2"/>
        <v>4.8999800000000002</v>
      </c>
      <c r="Q31" s="56">
        <f t="shared" si="3"/>
        <v>0.14988976616166899</v>
      </c>
    </row>
    <row r="32" spans="1:28" ht="15.75">
      <c r="A32" s="8" t="s">
        <v>25</v>
      </c>
      <c r="B32" s="8">
        <v>2.2749999999999999</v>
      </c>
      <c r="C32" s="8">
        <v>1.6395</v>
      </c>
      <c r="D32" s="8">
        <v>2.2789000000000001</v>
      </c>
      <c r="E32" s="8">
        <v>2.161</v>
      </c>
      <c r="F32" s="8">
        <v>2.2806000000000002</v>
      </c>
      <c r="G32" s="56">
        <f t="shared" si="0"/>
        <v>2.1269999999999998</v>
      </c>
      <c r="H32" s="56">
        <f t="shared" si="1"/>
        <v>0.27721057880246902</v>
      </c>
      <c r="J32" s="8" t="s">
        <v>25</v>
      </c>
      <c r="K32">
        <v>6.0388000000000002</v>
      </c>
      <c r="L32">
        <v>6.3269000000000002</v>
      </c>
      <c r="M32">
        <v>6.7591000000000001</v>
      </c>
      <c r="N32">
        <v>7.0472000000000001</v>
      </c>
      <c r="O32">
        <v>6.9031000000000002</v>
      </c>
      <c r="P32" s="56">
        <f t="shared" si="2"/>
        <v>6.6150200000000003</v>
      </c>
      <c r="Q32" s="56">
        <f t="shared" si="3"/>
        <v>0.419991460627475</v>
      </c>
      <c r="X32" s="59" t="s">
        <v>82</v>
      </c>
    </row>
    <row r="33" spans="1:29" ht="14.25">
      <c r="A33" s="8" t="s">
        <v>31</v>
      </c>
      <c r="B33" s="8">
        <v>3.8369</v>
      </c>
      <c r="C33" s="8">
        <v>4.4103000000000003</v>
      </c>
      <c r="D33" s="8">
        <v>3.4538000000000002</v>
      </c>
      <c r="E33" s="8">
        <v>4.5118999999999998</v>
      </c>
      <c r="F33" s="8">
        <v>4.0621999999999998</v>
      </c>
      <c r="G33" s="56">
        <f t="shared" si="0"/>
        <v>4.0550199999999998</v>
      </c>
      <c r="H33" s="56">
        <f t="shared" si="1"/>
        <v>0.43129357403049701</v>
      </c>
      <c r="J33" s="8" t="s">
        <v>31</v>
      </c>
      <c r="K33">
        <v>4.5868000000000002</v>
      </c>
      <c r="L33">
        <v>4.8263999999999996</v>
      </c>
      <c r="M33">
        <v>5.1858000000000004</v>
      </c>
      <c r="N33">
        <v>5.4253999999999998</v>
      </c>
      <c r="O33">
        <v>5.3056000000000001</v>
      </c>
      <c r="P33" s="56">
        <f t="shared" si="2"/>
        <v>5.0659999999999998</v>
      </c>
      <c r="Q33" s="56">
        <f t="shared" si="3"/>
        <v>0.34927401850123402</v>
      </c>
      <c r="U33" t="s">
        <v>57</v>
      </c>
      <c r="V33" s="6" t="s">
        <v>58</v>
      </c>
      <c r="W33" t="s">
        <v>65</v>
      </c>
      <c r="X33" t="s">
        <v>66</v>
      </c>
      <c r="Y33" t="s">
        <v>67</v>
      </c>
      <c r="Z33" t="s">
        <v>68</v>
      </c>
      <c r="AA33" t="s">
        <v>69</v>
      </c>
      <c r="AB33" t="s">
        <v>70</v>
      </c>
    </row>
    <row r="34" spans="1:29" ht="14.25">
      <c r="A34" s="8" t="s">
        <v>37</v>
      </c>
      <c r="B34" s="8">
        <v>3.1069</v>
      </c>
      <c r="C34" s="8">
        <v>3.044</v>
      </c>
      <c r="D34" s="8">
        <v>3.4304000000000001</v>
      </c>
      <c r="E34" s="8">
        <v>2.8751000000000002</v>
      </c>
      <c r="F34" s="8">
        <v>3.9634999999999998</v>
      </c>
      <c r="G34" s="56">
        <f t="shared" si="0"/>
        <v>3.2839800000000001</v>
      </c>
      <c r="H34" s="56">
        <f t="shared" si="1"/>
        <v>0.42991767467737302</v>
      </c>
      <c r="J34" s="8" t="s">
        <v>37</v>
      </c>
      <c r="K34">
        <v>2.7227999999999999</v>
      </c>
      <c r="L34">
        <v>3.1099000000000001</v>
      </c>
      <c r="M34">
        <v>3.6905999999999999</v>
      </c>
      <c r="N34">
        <v>4.0777000000000001</v>
      </c>
      <c r="O34">
        <v>3.8841000000000001</v>
      </c>
      <c r="P34" s="56">
        <f t="shared" si="2"/>
        <v>3.49702</v>
      </c>
      <c r="Q34" s="56">
        <f t="shared" si="3"/>
        <v>0.56430751988609895</v>
      </c>
      <c r="U34" s="23" t="s">
        <v>7</v>
      </c>
      <c r="V34" s="60">
        <f>K29/B41</f>
        <v>20.436920222634502</v>
      </c>
      <c r="W34" s="60">
        <f>L29/C41</f>
        <v>20.8180138568129</v>
      </c>
      <c r="X34" s="60">
        <f>M29/D41</f>
        <v>22.869170348551801</v>
      </c>
      <c r="Y34" s="60">
        <f>N29/E41</f>
        <v>25.705374021063999</v>
      </c>
      <c r="Z34" s="60">
        <f>O29/F41</f>
        <v>23.363433391218098</v>
      </c>
      <c r="AA34" s="61">
        <f>AVERAGE(V34:Z34)</f>
        <v>22.638582368056301</v>
      </c>
      <c r="AB34" s="62">
        <f t="shared" ref="AB34:AB43" si="4">STDEV(V34:Z34)</f>
        <v>2.1298812626646302</v>
      </c>
      <c r="AC34" s="38" t="s">
        <v>12</v>
      </c>
    </row>
    <row r="35" spans="1:29" ht="14.25">
      <c r="A35" s="8" t="s">
        <v>43</v>
      </c>
      <c r="B35" s="8">
        <v>1.5708</v>
      </c>
      <c r="C35" s="8">
        <v>1.3817999999999999</v>
      </c>
      <c r="D35" s="8">
        <v>1.4447000000000001</v>
      </c>
      <c r="E35" s="8">
        <v>1.1609</v>
      </c>
      <c r="F35" s="8">
        <v>1.3868</v>
      </c>
      <c r="G35" s="56">
        <f t="shared" si="0"/>
        <v>1.389</v>
      </c>
      <c r="H35" s="56">
        <f t="shared" si="1"/>
        <v>0.14852610881592501</v>
      </c>
      <c r="J35" s="8" t="s">
        <v>43</v>
      </c>
      <c r="K35">
        <v>5.4934000000000003</v>
      </c>
      <c r="L35">
        <v>5.7777000000000003</v>
      </c>
      <c r="M35">
        <v>6.2041000000000004</v>
      </c>
      <c r="N35">
        <v>6.4884000000000004</v>
      </c>
      <c r="O35">
        <v>6.3463000000000003</v>
      </c>
      <c r="P35" s="56">
        <f t="shared" si="2"/>
        <v>6.0619800000000001</v>
      </c>
      <c r="Q35" s="56">
        <f t="shared" si="3"/>
        <v>0.41441775661764302</v>
      </c>
      <c r="U35" s="23" t="s">
        <v>13</v>
      </c>
      <c r="V35" s="60">
        <f t="shared" ref="V35:V43" si="5">K30/B42</f>
        <v>9.9513579868037407</v>
      </c>
      <c r="W35" s="60">
        <f t="shared" ref="W35:W43" si="6">L30/C42</f>
        <v>10.007673011657101</v>
      </c>
      <c r="X35" s="60">
        <f t="shared" ref="X35:X43" si="7">M30/D42</f>
        <v>11.0392546204368</v>
      </c>
      <c r="Y35" s="60">
        <f t="shared" ref="Y35:Y43" si="8">N30/E42</f>
        <v>11.2620865139949</v>
      </c>
      <c r="Z35" s="60">
        <f t="shared" ref="Z35:Z43" si="9">O30/F42</f>
        <v>10.4207403221249</v>
      </c>
      <c r="AA35" s="56">
        <f t="shared" ref="AA35:AA43" si="10">AVERAGE(V35:Z35)</f>
        <v>10.5362224910035</v>
      </c>
      <c r="AB35" s="62">
        <f t="shared" si="4"/>
        <v>0.59470309290322099</v>
      </c>
      <c r="AC35" s="38" t="s">
        <v>18</v>
      </c>
    </row>
    <row r="36" spans="1:29" ht="14.25">
      <c r="A36" s="8" t="s">
        <v>51</v>
      </c>
      <c r="B36" s="8">
        <v>2.9628999999999999</v>
      </c>
      <c r="C36" s="8">
        <v>2.7578999999999998</v>
      </c>
      <c r="D36" s="8">
        <v>2.9247000000000001</v>
      </c>
      <c r="E36" s="8">
        <v>3.1172</v>
      </c>
      <c r="F36" s="8">
        <v>2.3622999999999998</v>
      </c>
      <c r="G36" s="56">
        <f t="shared" ref="G36:G50" si="11">AVERAGE(B36:F36)</f>
        <v>2.8250000000000002</v>
      </c>
      <c r="H36" s="56">
        <f t="shared" ref="H36:H50" si="12">STDEV(B36:F36)</f>
        <v>0.28850088388079498</v>
      </c>
      <c r="J36" s="8" t="s">
        <v>51</v>
      </c>
      <c r="K36">
        <v>5.8967000000000001</v>
      </c>
      <c r="L36">
        <v>6.2808000000000002</v>
      </c>
      <c r="M36">
        <v>6.8571</v>
      </c>
      <c r="N36">
        <v>7.2412000000000001</v>
      </c>
      <c r="O36">
        <v>7.0491999999999999</v>
      </c>
      <c r="P36" s="56">
        <f t="shared" ref="P36:P50" si="13">AVERAGE(K36:O36)</f>
        <v>6.665</v>
      </c>
      <c r="Q36" s="56">
        <f t="shared" ref="Q36:Q50" si="14">STDEV(K36:O36)</f>
        <v>0.56000290624245896</v>
      </c>
      <c r="U36" s="23" t="s">
        <v>19</v>
      </c>
      <c r="V36" s="60">
        <f t="shared" si="5"/>
        <v>7.4905058241582898</v>
      </c>
      <c r="W36" s="60">
        <f t="shared" si="6"/>
        <v>7.5929091484646998</v>
      </c>
      <c r="X36" s="60">
        <f t="shared" si="7"/>
        <v>7.33649429545118</v>
      </c>
      <c r="Y36" s="60">
        <f t="shared" si="8"/>
        <v>7.9368718592964802</v>
      </c>
      <c r="Z36" s="60">
        <f t="shared" si="9"/>
        <v>7.6390288593678397</v>
      </c>
      <c r="AA36" s="56">
        <f t="shared" si="10"/>
        <v>7.5991619973477</v>
      </c>
      <c r="AB36" s="62">
        <f t="shared" si="4"/>
        <v>0.22162857512949499</v>
      </c>
      <c r="AC36" s="38" t="s">
        <v>24</v>
      </c>
    </row>
    <row r="37" spans="1:29" ht="14.25">
      <c r="A37" s="8" t="s">
        <v>71</v>
      </c>
      <c r="B37" s="8">
        <v>3.6153</v>
      </c>
      <c r="C37" s="8">
        <v>2.5390999999999999</v>
      </c>
      <c r="D37" s="8">
        <v>4.1950000000000003</v>
      </c>
      <c r="E37" s="8">
        <v>4.8308</v>
      </c>
      <c r="F37" s="8">
        <v>3.4498000000000002</v>
      </c>
      <c r="G37" s="56">
        <f t="shared" si="11"/>
        <v>3.726</v>
      </c>
      <c r="H37" s="56">
        <f t="shared" si="12"/>
        <v>0.85700300174503496</v>
      </c>
      <c r="I37"/>
      <c r="J37" s="8" t="s">
        <v>71</v>
      </c>
      <c r="K37">
        <v>5.8204000000000002</v>
      </c>
      <c r="L37">
        <v>6.1047000000000002</v>
      </c>
      <c r="M37">
        <v>6.5311000000000003</v>
      </c>
      <c r="N37">
        <v>6.8154000000000003</v>
      </c>
      <c r="O37">
        <v>6.6733000000000002</v>
      </c>
      <c r="P37" s="56">
        <f t="shared" si="13"/>
        <v>6.3889800000000001</v>
      </c>
      <c r="Q37" s="56">
        <f t="shared" si="14"/>
        <v>0.41441775661764302</v>
      </c>
      <c r="U37" s="23" t="s">
        <v>25</v>
      </c>
      <c r="V37" s="60">
        <f t="shared" si="5"/>
        <v>15.0256282657377</v>
      </c>
      <c r="W37" s="60">
        <f t="shared" si="6"/>
        <v>17.026103336921398</v>
      </c>
      <c r="X37" s="60">
        <f t="shared" si="7"/>
        <v>17.251403777437499</v>
      </c>
      <c r="Y37" s="60">
        <f t="shared" si="8"/>
        <v>19.817772778402698</v>
      </c>
      <c r="Z37" s="60">
        <f t="shared" si="9"/>
        <v>17.3010025062657</v>
      </c>
      <c r="AA37" s="61">
        <f t="shared" si="10"/>
        <v>17.284382132952999</v>
      </c>
      <c r="AB37" s="62">
        <f t="shared" si="4"/>
        <v>1.7020655789608199</v>
      </c>
      <c r="AC37" s="38" t="s">
        <v>30</v>
      </c>
    </row>
    <row r="38" spans="1:29" ht="14.25">
      <c r="A38" s="8" t="s">
        <v>76</v>
      </c>
      <c r="B38" s="8">
        <v>3.6126</v>
      </c>
      <c r="C38" s="8">
        <v>3.6951000000000001</v>
      </c>
      <c r="D38" s="8">
        <v>3.7837999999999998</v>
      </c>
      <c r="E38" s="8">
        <v>3.7058</v>
      </c>
      <c r="F38" s="8">
        <v>4.6302000000000003</v>
      </c>
      <c r="G38" s="56">
        <f t="shared" si="11"/>
        <v>3.8855</v>
      </c>
      <c r="H38" s="56">
        <f t="shared" si="12"/>
        <v>0.42069574516507802</v>
      </c>
      <c r="I38"/>
      <c r="J38" s="8" t="s">
        <v>76</v>
      </c>
      <c r="K38">
        <v>0.74180000000000001</v>
      </c>
      <c r="L38">
        <v>0.93289999999999995</v>
      </c>
      <c r="M38">
        <v>1.2196</v>
      </c>
      <c r="N38">
        <v>1.4107000000000001</v>
      </c>
      <c r="O38">
        <v>1.3150999999999999</v>
      </c>
      <c r="P38" s="56">
        <f t="shared" si="13"/>
        <v>1.12402</v>
      </c>
      <c r="Q38" s="56">
        <f t="shared" si="14"/>
        <v>0.27859087745294198</v>
      </c>
      <c r="U38" s="23" t="s">
        <v>31</v>
      </c>
      <c r="V38" s="60">
        <f t="shared" si="5"/>
        <v>5.3892609564093501</v>
      </c>
      <c r="W38" s="60">
        <f t="shared" si="6"/>
        <v>5.9932944244381003</v>
      </c>
      <c r="X38" s="60">
        <f t="shared" si="7"/>
        <v>6.3326413481499602</v>
      </c>
      <c r="Y38" s="60">
        <f t="shared" si="8"/>
        <v>6.48893673005621</v>
      </c>
      <c r="Z38" s="60">
        <f t="shared" si="9"/>
        <v>6.5211406096361904</v>
      </c>
      <c r="AA38" s="56">
        <f t="shared" si="10"/>
        <v>6.1450548137379597</v>
      </c>
      <c r="AB38" s="62">
        <f t="shared" si="4"/>
        <v>0.47147098974272</v>
      </c>
      <c r="AC38" s="38" t="s">
        <v>36</v>
      </c>
    </row>
    <row r="39" spans="1:29" ht="15.75">
      <c r="A39" s="8"/>
      <c r="B39" s="8"/>
      <c r="C39" s="8"/>
      <c r="D39" s="57" t="s">
        <v>83</v>
      </c>
      <c r="E39"/>
      <c r="F39"/>
      <c r="G39"/>
      <c r="H39"/>
      <c r="I39"/>
      <c r="M39" s="59" t="s">
        <v>84</v>
      </c>
      <c r="U39" s="23" t="s">
        <v>37</v>
      </c>
      <c r="V39" s="60">
        <f t="shared" si="5"/>
        <v>2.9375337145323099</v>
      </c>
      <c r="W39" s="60">
        <f t="shared" si="6"/>
        <v>3.5056927065719798</v>
      </c>
      <c r="X39" s="60">
        <f t="shared" si="7"/>
        <v>3.9989164589879702</v>
      </c>
      <c r="Y39" s="60">
        <f t="shared" si="8"/>
        <v>4.4521235942788504</v>
      </c>
      <c r="Z39" s="60">
        <f t="shared" si="9"/>
        <v>4.2579478184608597</v>
      </c>
      <c r="AA39" s="56">
        <f t="shared" si="10"/>
        <v>3.8304428585663901</v>
      </c>
      <c r="AB39" s="62">
        <f t="shared" si="4"/>
        <v>0.612450035237455</v>
      </c>
      <c r="AC39" s="38" t="s">
        <v>42</v>
      </c>
    </row>
    <row r="40" spans="1:29" ht="14.25">
      <c r="A40" s="8" t="s">
        <v>57</v>
      </c>
      <c r="B40" s="8" t="s">
        <v>58</v>
      </c>
      <c r="C40" s="8" t="s">
        <v>65</v>
      </c>
      <c r="D40" s="8" t="s">
        <v>66</v>
      </c>
      <c r="E40" s="8" t="s">
        <v>67</v>
      </c>
      <c r="F40" s="8" t="s">
        <v>68</v>
      </c>
      <c r="G40" s="8" t="s">
        <v>69</v>
      </c>
      <c r="H40" t="s">
        <v>70</v>
      </c>
      <c r="I40"/>
      <c r="J40" t="s">
        <v>57</v>
      </c>
      <c r="K40" t="s">
        <v>58</v>
      </c>
      <c r="L40" t="s">
        <v>65</v>
      </c>
      <c r="M40" t="s">
        <v>66</v>
      </c>
      <c r="N40" t="s">
        <v>67</v>
      </c>
      <c r="O40" t="s">
        <v>68</v>
      </c>
      <c r="P40" t="s">
        <v>69</v>
      </c>
      <c r="Q40" t="s">
        <v>70</v>
      </c>
      <c r="U40" s="23" t="s">
        <v>43</v>
      </c>
      <c r="V40" s="60">
        <f t="shared" si="5"/>
        <v>9.9158844765342895</v>
      </c>
      <c r="W40" s="60">
        <f t="shared" si="6"/>
        <v>9.8176720475785899</v>
      </c>
      <c r="X40" s="60">
        <f t="shared" si="7"/>
        <v>11.110494269341</v>
      </c>
      <c r="Y40" s="60">
        <f t="shared" si="8"/>
        <v>11.7288503253796</v>
      </c>
      <c r="Z40" s="60">
        <f t="shared" si="9"/>
        <v>11.519876565619899</v>
      </c>
      <c r="AA40" s="56">
        <f t="shared" si="10"/>
        <v>10.818555536890701</v>
      </c>
      <c r="AB40" s="62">
        <f t="shared" si="4"/>
        <v>0.89753813472953103</v>
      </c>
      <c r="AC40" s="35" t="s">
        <v>48</v>
      </c>
    </row>
    <row r="41" spans="1:29" ht="14.25">
      <c r="A41" s="8" t="s">
        <v>7</v>
      </c>
      <c r="B41" s="8">
        <v>0.43120000000000003</v>
      </c>
      <c r="C41" s="8">
        <v>0.433</v>
      </c>
      <c r="D41" s="8">
        <v>0.40739999999999998</v>
      </c>
      <c r="E41" s="8">
        <v>0.37030000000000002</v>
      </c>
      <c r="F41" s="8">
        <v>0.40310000000000001</v>
      </c>
      <c r="G41" s="56">
        <f t="shared" si="11"/>
        <v>0.40899999999999997</v>
      </c>
      <c r="H41" s="56">
        <f t="shared" si="12"/>
        <v>2.5514211726016499E-2</v>
      </c>
      <c r="I41"/>
      <c r="J41" s="8" t="s">
        <v>7</v>
      </c>
      <c r="K41" s="60">
        <f t="shared" ref="K41:O41" si="15">B29/K29</f>
        <v>0.151196041940901</v>
      </c>
      <c r="L41" s="60">
        <f t="shared" si="15"/>
        <v>0.13259080118036001</v>
      </c>
      <c r="M41" s="60">
        <f t="shared" si="15"/>
        <v>0.125417252519615</v>
      </c>
      <c r="N41" s="60">
        <f t="shared" si="15"/>
        <v>0.15114458907203701</v>
      </c>
      <c r="O41" s="60">
        <f t="shared" si="15"/>
        <v>0.15609802714009599</v>
      </c>
      <c r="P41" s="56">
        <f t="shared" si="13"/>
        <v>0.14328934237060201</v>
      </c>
      <c r="Q41" s="62">
        <f>STDEV(K41:O41)</f>
        <v>1.3436457714002601E-2</v>
      </c>
      <c r="R41" s="23" t="s">
        <v>7</v>
      </c>
      <c r="S41" s="38" t="s">
        <v>11</v>
      </c>
      <c r="U41" s="23" t="s">
        <v>51</v>
      </c>
      <c r="V41" s="60">
        <f t="shared" si="5"/>
        <v>8.0468067685589499</v>
      </c>
      <c r="W41" s="60">
        <f t="shared" si="6"/>
        <v>9.2732910084157698</v>
      </c>
      <c r="X41" s="60">
        <f t="shared" si="7"/>
        <v>9.6728734659331401</v>
      </c>
      <c r="Y41" s="60">
        <f t="shared" si="8"/>
        <v>10.190261750633301</v>
      </c>
      <c r="Z41" s="60">
        <f t="shared" si="9"/>
        <v>9.9228603603603602</v>
      </c>
      <c r="AA41" s="56">
        <f t="shared" si="10"/>
        <v>9.4212186707803003</v>
      </c>
      <c r="AB41" s="62">
        <f t="shared" si="4"/>
        <v>0.83923960368571604</v>
      </c>
      <c r="AC41" s="38" t="s">
        <v>56</v>
      </c>
    </row>
    <row r="42" spans="1:29" ht="14.25">
      <c r="A42" s="8" t="s">
        <v>13</v>
      </c>
      <c r="B42" s="8">
        <v>0.65169999999999995</v>
      </c>
      <c r="C42" s="8">
        <v>0.67769999999999997</v>
      </c>
      <c r="D42" s="8">
        <v>0.65469999999999995</v>
      </c>
      <c r="E42" s="8">
        <v>0.66810000000000003</v>
      </c>
      <c r="F42" s="8">
        <v>0.70779999999999998</v>
      </c>
      <c r="G42" s="56">
        <f t="shared" si="11"/>
        <v>0.67200000000000004</v>
      </c>
      <c r="H42" s="56">
        <f t="shared" si="12"/>
        <v>2.2587164496678198E-2</v>
      </c>
      <c r="I42"/>
      <c r="J42" s="8" t="s">
        <v>13</v>
      </c>
      <c r="K42" s="60">
        <f t="shared" ref="K42:K50" si="16">B30/K30</f>
        <v>0.39173207099131901</v>
      </c>
      <c r="L42" s="60">
        <f t="shared" ref="L42:L50" si="17">C30/L30</f>
        <v>0.30173100173984801</v>
      </c>
      <c r="M42" s="60">
        <f t="shared" ref="M42:M50" si="18">D30/M30</f>
        <v>0.34057890804438701</v>
      </c>
      <c r="N42" s="60">
        <f t="shared" ref="N42:N50" si="19">E30/N30</f>
        <v>0.274713590813641</v>
      </c>
      <c r="O42" s="60">
        <f t="shared" ref="O42:O50" si="20">F30/O30</f>
        <v>0.36058461455028601</v>
      </c>
      <c r="P42" s="56">
        <f t="shared" si="13"/>
        <v>0.33386803722789599</v>
      </c>
      <c r="Q42" s="62">
        <f>STDEV(K42:O42)</f>
        <v>4.6473366767564799E-2</v>
      </c>
      <c r="R42" s="23" t="s">
        <v>13</v>
      </c>
      <c r="S42" s="38" t="s">
        <v>17</v>
      </c>
      <c r="U42" s="23" t="s">
        <v>71</v>
      </c>
      <c r="V42" s="60">
        <f t="shared" si="5"/>
        <v>6.7210161662817596</v>
      </c>
      <c r="W42" s="60">
        <f t="shared" si="6"/>
        <v>7.2874537423898804</v>
      </c>
      <c r="X42" s="60">
        <f t="shared" si="7"/>
        <v>7.9988977342314804</v>
      </c>
      <c r="Y42" s="60">
        <f t="shared" si="8"/>
        <v>8.3003288271830495</v>
      </c>
      <c r="Z42" s="60">
        <f t="shared" si="9"/>
        <v>8.3032225954958303</v>
      </c>
      <c r="AA42" s="56">
        <f t="shared" si="10"/>
        <v>7.7221838131164002</v>
      </c>
      <c r="AB42" s="62">
        <f t="shared" si="4"/>
        <v>0.69637547514259202</v>
      </c>
      <c r="AC42" s="35" t="s">
        <v>75</v>
      </c>
    </row>
    <row r="43" spans="1:29" ht="14.25">
      <c r="A43" s="8" t="s">
        <v>19</v>
      </c>
      <c r="B43" s="8">
        <v>0.62670000000000003</v>
      </c>
      <c r="C43" s="8">
        <v>0.63180000000000003</v>
      </c>
      <c r="D43" s="8">
        <v>0.67490000000000006</v>
      </c>
      <c r="E43" s="8">
        <v>0.63680000000000003</v>
      </c>
      <c r="F43" s="8">
        <v>0.65490000000000004</v>
      </c>
      <c r="G43" s="56">
        <f t="shared" si="11"/>
        <v>0.64502000000000004</v>
      </c>
      <c r="H43" s="56">
        <f t="shared" si="12"/>
        <v>1.9801439341623601E-2</v>
      </c>
      <c r="I43"/>
      <c r="J43" s="8" t="s">
        <v>19</v>
      </c>
      <c r="K43" s="60">
        <f t="shared" si="16"/>
        <v>0.36789297658862902</v>
      </c>
      <c r="L43" s="60">
        <f t="shared" si="17"/>
        <v>0.39204119069457199</v>
      </c>
      <c r="M43" s="60">
        <f t="shared" si="18"/>
        <v>0.33453164761481602</v>
      </c>
      <c r="N43" s="60">
        <f t="shared" si="19"/>
        <v>0.32814293063194999</v>
      </c>
      <c r="O43" s="60">
        <f t="shared" si="20"/>
        <v>0.39425921483969001</v>
      </c>
      <c r="P43" s="56">
        <f t="shared" si="13"/>
        <v>0.363373592073931</v>
      </c>
      <c r="Q43" s="62">
        <f t="shared" si="14"/>
        <v>3.1101587606249301E-2</v>
      </c>
      <c r="R43" s="23" t="s">
        <v>19</v>
      </c>
      <c r="S43" s="38" t="s">
        <v>23</v>
      </c>
      <c r="U43" s="32" t="s">
        <v>76</v>
      </c>
      <c r="V43" s="60">
        <f t="shared" si="5"/>
        <v>0.75918534438645002</v>
      </c>
      <c r="W43" s="60">
        <f t="shared" si="6"/>
        <v>0.96274509803921604</v>
      </c>
      <c r="X43" s="60">
        <f t="shared" si="7"/>
        <v>1.2346628872241301</v>
      </c>
      <c r="Y43" s="60">
        <f t="shared" si="8"/>
        <v>1.3865736190289</v>
      </c>
      <c r="Z43" s="60">
        <f t="shared" si="9"/>
        <v>1.3934096206823501</v>
      </c>
      <c r="AA43" s="56">
        <f t="shared" si="10"/>
        <v>1.1473153138722101</v>
      </c>
      <c r="AB43" s="62">
        <f t="shared" si="4"/>
        <v>0.27845447598617301</v>
      </c>
      <c r="AC43" s="33" t="s">
        <v>81</v>
      </c>
    </row>
    <row r="44" spans="1:29" ht="14.25">
      <c r="A44" s="8" t="s">
        <v>25</v>
      </c>
      <c r="B44" s="8">
        <v>0.40189999999999998</v>
      </c>
      <c r="C44" s="8">
        <v>0.37159999999999999</v>
      </c>
      <c r="D44" s="8">
        <v>0.39179999999999998</v>
      </c>
      <c r="E44" s="8">
        <v>0.35560000000000003</v>
      </c>
      <c r="F44" s="8">
        <v>0.39900000000000002</v>
      </c>
      <c r="G44" s="56">
        <f t="shared" si="11"/>
        <v>0.38397999999999999</v>
      </c>
      <c r="H44" s="56">
        <f t="shared" si="12"/>
        <v>1.97899469428293E-2</v>
      </c>
      <c r="I44"/>
      <c r="J44" s="8" t="s">
        <v>25</v>
      </c>
      <c r="K44" s="60">
        <f t="shared" si="16"/>
        <v>0.37673047625355999</v>
      </c>
      <c r="L44" s="60">
        <f t="shared" si="17"/>
        <v>0.25913164424915802</v>
      </c>
      <c r="M44" s="60">
        <f t="shared" si="18"/>
        <v>0.33716027281738697</v>
      </c>
      <c r="N44" s="60">
        <f t="shared" si="19"/>
        <v>0.30664661142013799</v>
      </c>
      <c r="O44" s="60">
        <f t="shared" si="20"/>
        <v>0.33037331054164099</v>
      </c>
      <c r="P44" s="56">
        <f t="shared" si="13"/>
        <v>0.32200846305637698</v>
      </c>
      <c r="Q44" s="62">
        <f t="shared" si="14"/>
        <v>4.3253692240801403E-2</v>
      </c>
      <c r="R44" s="23" t="s">
        <v>25</v>
      </c>
      <c r="S44" s="38" t="s">
        <v>29</v>
      </c>
    </row>
    <row r="45" spans="1:29">
      <c r="A45" s="8" t="s">
        <v>31</v>
      </c>
      <c r="B45" s="24">
        <v>0.85109999999999997</v>
      </c>
      <c r="C45" s="22">
        <v>0.80530000000000002</v>
      </c>
      <c r="D45" s="22">
        <v>0.81889999999999996</v>
      </c>
      <c r="E45" s="8">
        <v>0.83609999999999995</v>
      </c>
      <c r="F45" s="8">
        <v>0.81359999999999999</v>
      </c>
      <c r="G45" s="56">
        <f t="shared" si="11"/>
        <v>0.82499999999999996</v>
      </c>
      <c r="H45" s="56">
        <f t="shared" si="12"/>
        <v>1.8436919482386401E-2</v>
      </c>
      <c r="I45"/>
      <c r="J45" s="8" t="s">
        <v>31</v>
      </c>
      <c r="K45" s="60">
        <f t="shared" si="16"/>
        <v>0.83650911310717702</v>
      </c>
      <c r="L45" s="60">
        <f t="shared" si="17"/>
        <v>0.91378667329686702</v>
      </c>
      <c r="M45" s="60">
        <f t="shared" si="18"/>
        <v>0.66601103012071405</v>
      </c>
      <c r="N45" s="60">
        <f t="shared" si="19"/>
        <v>0.83162531794890704</v>
      </c>
      <c r="O45" s="60">
        <f t="shared" si="20"/>
        <v>0.76564384800965002</v>
      </c>
      <c r="P45" s="56">
        <f t="shared" si="13"/>
        <v>0.80271519649666301</v>
      </c>
      <c r="Q45" s="62">
        <f t="shared" si="14"/>
        <v>9.2705192497546801E-2</v>
      </c>
      <c r="R45" s="23" t="s">
        <v>31</v>
      </c>
      <c r="S45" s="38" t="s">
        <v>35</v>
      </c>
    </row>
    <row r="46" spans="1:29">
      <c r="A46" s="8" t="s">
        <v>37</v>
      </c>
      <c r="B46" s="24">
        <v>0.92689999999999995</v>
      </c>
      <c r="C46" s="22">
        <v>0.8871</v>
      </c>
      <c r="D46" s="22">
        <v>0.92290000000000005</v>
      </c>
      <c r="E46" s="8">
        <v>0.91590000000000005</v>
      </c>
      <c r="F46" s="8">
        <v>0.91220000000000001</v>
      </c>
      <c r="G46" s="56">
        <f t="shared" si="11"/>
        <v>0.91300000000000003</v>
      </c>
      <c r="H46" s="56">
        <f t="shared" si="12"/>
        <v>1.5581078268207199E-2</v>
      </c>
      <c r="I46"/>
      <c r="J46" s="8" t="s">
        <v>37</v>
      </c>
      <c r="K46" s="60">
        <f t="shared" si="16"/>
        <v>1.14106801821654</v>
      </c>
      <c r="L46" s="60">
        <f t="shared" si="17"/>
        <v>0.97880960802598105</v>
      </c>
      <c r="M46" s="60">
        <f t="shared" si="18"/>
        <v>0.92949655882512305</v>
      </c>
      <c r="N46" s="60">
        <f t="shared" si="19"/>
        <v>0.70507884346567895</v>
      </c>
      <c r="O46" s="60">
        <f t="shared" si="20"/>
        <v>1.0204423161092699</v>
      </c>
      <c r="P46" s="61">
        <f t="shared" si="13"/>
        <v>0.95497906892851803</v>
      </c>
      <c r="Q46" s="62">
        <f t="shared" si="14"/>
        <v>0.16014205364284501</v>
      </c>
      <c r="R46" s="23" t="s">
        <v>37</v>
      </c>
      <c r="S46" s="38" t="s">
        <v>41</v>
      </c>
    </row>
    <row r="47" spans="1:29" ht="14.25">
      <c r="A47" s="8" t="s">
        <v>43</v>
      </c>
      <c r="B47">
        <v>0.55400000000000005</v>
      </c>
      <c r="C47">
        <v>0.58850000000000002</v>
      </c>
      <c r="D47">
        <v>0.55840000000000001</v>
      </c>
      <c r="E47" s="8">
        <v>0.55320000000000003</v>
      </c>
      <c r="F47" s="8">
        <v>0.55089999999999995</v>
      </c>
      <c r="G47" s="56">
        <f t="shared" si="11"/>
        <v>0.56100000000000005</v>
      </c>
      <c r="H47" s="56">
        <f t="shared" si="12"/>
        <v>1.5611374058679199E-2</v>
      </c>
      <c r="I47"/>
      <c r="J47" s="8" t="s">
        <v>43</v>
      </c>
      <c r="K47" s="60">
        <f t="shared" si="16"/>
        <v>0.28594313175810998</v>
      </c>
      <c r="L47" s="60">
        <f t="shared" si="17"/>
        <v>0.239160911781505</v>
      </c>
      <c r="M47" s="60">
        <f t="shared" si="18"/>
        <v>0.23286213955287599</v>
      </c>
      <c r="N47" s="60">
        <f t="shared" si="19"/>
        <v>0.17891930213920201</v>
      </c>
      <c r="O47" s="60">
        <f t="shared" si="20"/>
        <v>0.218521028000567</v>
      </c>
      <c r="P47" s="56">
        <f t="shared" si="13"/>
        <v>0.23108130264645199</v>
      </c>
      <c r="Q47" s="62">
        <f t="shared" si="14"/>
        <v>3.8590499327676601E-2</v>
      </c>
      <c r="R47" s="23" t="s">
        <v>43</v>
      </c>
      <c r="S47" s="35" t="s">
        <v>47</v>
      </c>
    </row>
    <row r="48" spans="1:29" ht="14.25">
      <c r="A48" s="8" t="s">
        <v>51</v>
      </c>
      <c r="B48">
        <v>0.73280000000000001</v>
      </c>
      <c r="C48">
        <v>0.67730000000000001</v>
      </c>
      <c r="D48">
        <v>0.70889999999999997</v>
      </c>
      <c r="E48" s="8">
        <v>0.71060000000000001</v>
      </c>
      <c r="F48" s="8">
        <v>0.71040000000000003</v>
      </c>
      <c r="G48" s="56">
        <f t="shared" si="11"/>
        <v>0.70799999999999996</v>
      </c>
      <c r="H48" s="56">
        <f t="shared" si="12"/>
        <v>1.9817038123796399E-2</v>
      </c>
      <c r="I48"/>
      <c r="J48" s="8" t="s">
        <v>51</v>
      </c>
      <c r="K48" s="60">
        <f t="shared" si="16"/>
        <v>0.50246748181186096</v>
      </c>
      <c r="L48" s="60">
        <f t="shared" si="17"/>
        <v>0.43910011463507798</v>
      </c>
      <c r="M48" s="60">
        <f t="shared" si="18"/>
        <v>0.426521415758848</v>
      </c>
      <c r="N48" s="60">
        <f t="shared" si="19"/>
        <v>0.430481135723361</v>
      </c>
      <c r="O48" s="60">
        <f t="shared" si="20"/>
        <v>0.335116041536628</v>
      </c>
      <c r="P48" s="56">
        <f t="shared" si="13"/>
        <v>0.42673723789315499</v>
      </c>
      <c r="Q48" s="62">
        <f t="shared" si="14"/>
        <v>5.9783813731813303E-2</v>
      </c>
      <c r="R48" s="23" t="s">
        <v>51</v>
      </c>
      <c r="S48" s="38" t="s">
        <v>55</v>
      </c>
    </row>
    <row r="49" spans="1:19" ht="14.25">
      <c r="A49" s="8" t="s">
        <v>71</v>
      </c>
      <c r="B49">
        <v>0.86599999999999999</v>
      </c>
      <c r="C49">
        <v>0.8377</v>
      </c>
      <c r="D49">
        <v>0.8165</v>
      </c>
      <c r="E49" s="8">
        <v>0.82110000000000005</v>
      </c>
      <c r="F49" s="8">
        <v>0.80369999999999997</v>
      </c>
      <c r="G49" s="56">
        <f t="shared" si="11"/>
        <v>0.82899999999999996</v>
      </c>
      <c r="H49" s="56">
        <f t="shared" si="12"/>
        <v>2.3997083156083801E-2</v>
      </c>
      <c r="I49"/>
      <c r="J49" s="8" t="s">
        <v>71</v>
      </c>
      <c r="K49" s="60">
        <f t="shared" si="16"/>
        <v>0.62114287677822799</v>
      </c>
      <c r="L49" s="60">
        <f t="shared" si="17"/>
        <v>0.415925434501286</v>
      </c>
      <c r="M49" s="60">
        <f t="shared" si="18"/>
        <v>0.64231140236713602</v>
      </c>
      <c r="N49" s="60">
        <f t="shared" si="19"/>
        <v>0.70880652639610298</v>
      </c>
      <c r="O49" s="60">
        <f t="shared" si="20"/>
        <v>0.51695562914899695</v>
      </c>
      <c r="P49" s="56">
        <f t="shared" si="13"/>
        <v>0.58102837383835004</v>
      </c>
      <c r="Q49" s="62">
        <f t="shared" si="14"/>
        <v>0.115169805496722</v>
      </c>
      <c r="R49" s="23" t="s">
        <v>71</v>
      </c>
      <c r="S49" s="35" t="s">
        <v>74</v>
      </c>
    </row>
    <row r="50" spans="1:19" ht="14.25">
      <c r="A50" s="8" t="s">
        <v>76</v>
      </c>
      <c r="B50">
        <v>0.97709999999999997</v>
      </c>
      <c r="C50">
        <v>0.96899999999999997</v>
      </c>
      <c r="D50">
        <v>0.98780000000000001</v>
      </c>
      <c r="E50" s="8">
        <v>1.0174000000000001</v>
      </c>
      <c r="F50" s="8">
        <v>0.94379999999999997</v>
      </c>
      <c r="G50" s="56">
        <f t="shared" si="11"/>
        <v>0.97902</v>
      </c>
      <c r="H50" s="56">
        <f t="shared" si="12"/>
        <v>2.6900966525387201E-2</v>
      </c>
      <c r="I50"/>
      <c r="J50" s="8" t="s">
        <v>76</v>
      </c>
      <c r="K50" s="60">
        <f t="shared" si="16"/>
        <v>4.8700458344567297</v>
      </c>
      <c r="L50" s="60">
        <f t="shared" si="17"/>
        <v>3.9608746918211999</v>
      </c>
      <c r="M50" s="60">
        <f t="shared" si="18"/>
        <v>3.1024926205313199</v>
      </c>
      <c r="N50" s="60">
        <f t="shared" si="19"/>
        <v>2.62692280428156</v>
      </c>
      <c r="O50" s="60">
        <f t="shared" si="20"/>
        <v>3.5207968975743298</v>
      </c>
      <c r="P50" s="56">
        <f t="shared" si="13"/>
        <v>3.6162265697330298</v>
      </c>
      <c r="Q50" s="62">
        <f t="shared" si="14"/>
        <v>0.85769989067830898</v>
      </c>
      <c r="R50" s="32" t="s">
        <v>76</v>
      </c>
      <c r="S50" s="33" t="s">
        <v>80</v>
      </c>
    </row>
    <row r="51" spans="1:19" ht="13.5">
      <c r="A51"/>
      <c r="B51"/>
      <c r="C51"/>
      <c r="D51"/>
      <c r="E51"/>
      <c r="F51"/>
      <c r="G51"/>
      <c r="H51"/>
      <c r="I51"/>
    </row>
    <row r="52" spans="1:19" ht="13.5">
      <c r="A52"/>
      <c r="B52"/>
      <c r="C52"/>
      <c r="D52"/>
      <c r="E52"/>
      <c r="F52"/>
      <c r="G52"/>
      <c r="H52"/>
      <c r="I52"/>
    </row>
    <row r="53" spans="1:19" ht="13.5">
      <c r="A53"/>
      <c r="B53"/>
      <c r="C53"/>
      <c r="D53"/>
      <c r="E53"/>
      <c r="F53"/>
      <c r="G53"/>
      <c r="H53"/>
      <c r="I53"/>
    </row>
    <row r="54" spans="1:19" ht="13.5">
      <c r="A54"/>
      <c r="B54"/>
      <c r="C54"/>
      <c r="D54"/>
      <c r="E54"/>
      <c r="F54"/>
      <c r="G54"/>
      <c r="H54"/>
      <c r="I54"/>
    </row>
    <row r="55" spans="1:19" ht="13.5">
      <c r="A55"/>
      <c r="B55"/>
      <c r="C55"/>
      <c r="D55"/>
      <c r="E55"/>
      <c r="F55"/>
      <c r="G55"/>
      <c r="H55"/>
      <c r="I55"/>
    </row>
    <row r="56" spans="1:19" ht="13.5">
      <c r="A56"/>
      <c r="B56"/>
      <c r="C56"/>
      <c r="D56"/>
      <c r="E56"/>
      <c r="F56"/>
      <c r="G56"/>
      <c r="H56"/>
      <c r="I56"/>
    </row>
    <row r="57" spans="1:19" ht="13.5">
      <c r="A57"/>
      <c r="B57"/>
      <c r="C57"/>
      <c r="D57"/>
      <c r="E57"/>
      <c r="F57"/>
      <c r="G57"/>
      <c r="H57"/>
      <c r="I57"/>
    </row>
    <row r="58" spans="1:19" ht="13.5">
      <c r="A58" s="58"/>
      <c r="B58"/>
      <c r="C58"/>
      <c r="D58"/>
      <c r="E58"/>
      <c r="F58"/>
      <c r="G58"/>
      <c r="H58"/>
      <c r="I58"/>
    </row>
    <row r="59" spans="1:19" ht="13.5">
      <c r="A59" s="58"/>
      <c r="B59"/>
      <c r="C59"/>
      <c r="D59"/>
      <c r="E59"/>
      <c r="F59"/>
      <c r="G59"/>
      <c r="H59"/>
      <c r="I59"/>
    </row>
    <row r="60" spans="1:19" ht="13.5">
      <c r="A60" s="58"/>
      <c r="B60"/>
      <c r="C60"/>
      <c r="D60"/>
      <c r="E60"/>
      <c r="F60"/>
      <c r="G60"/>
      <c r="H60"/>
      <c r="I60"/>
    </row>
    <row r="61" spans="1:19" ht="13.5">
      <c r="A61" s="58"/>
      <c r="B61"/>
      <c r="C61"/>
      <c r="D61"/>
      <c r="E61"/>
      <c r="F61"/>
      <c r="G61"/>
      <c r="H61"/>
      <c r="I61"/>
    </row>
    <row r="62" spans="1:19" ht="13.5">
      <c r="A62" s="58"/>
      <c r="B62"/>
      <c r="C62"/>
      <c r="D62"/>
      <c r="E62"/>
      <c r="F62"/>
      <c r="G62"/>
      <c r="H62"/>
      <c r="I62"/>
    </row>
    <row r="63" spans="1:19" ht="13.5">
      <c r="A63"/>
      <c r="B63"/>
      <c r="C63"/>
      <c r="D63"/>
      <c r="E63"/>
      <c r="F63"/>
      <c r="G63"/>
      <c r="H63"/>
      <c r="I63"/>
    </row>
    <row r="64" spans="1:19" ht="13.5">
      <c r="A64"/>
      <c r="B64"/>
      <c r="C64"/>
      <c r="D64"/>
      <c r="E64"/>
      <c r="F64"/>
      <c r="G64"/>
      <c r="H64"/>
      <c r="I64"/>
    </row>
    <row r="65" spans="1:9" ht="13.5">
      <c r="A65"/>
      <c r="B65"/>
      <c r="C65"/>
      <c r="D65"/>
      <c r="E65"/>
      <c r="F65"/>
      <c r="G65"/>
      <c r="H65"/>
      <c r="I65"/>
    </row>
    <row r="66" spans="1:9" ht="13.5">
      <c r="A66"/>
      <c r="B66"/>
      <c r="C66"/>
      <c r="D66"/>
      <c r="E66"/>
      <c r="F66"/>
      <c r="G66"/>
      <c r="H66"/>
      <c r="I66"/>
    </row>
    <row r="67" spans="1:9" ht="13.5">
      <c r="A67"/>
      <c r="B67"/>
      <c r="C67"/>
      <c r="D67"/>
      <c r="E67"/>
      <c r="F67"/>
      <c r="G67"/>
      <c r="H67"/>
      <c r="I67"/>
    </row>
    <row r="68" spans="1:9" ht="13.5">
      <c r="A68"/>
      <c r="B68"/>
      <c r="C68"/>
      <c r="D68"/>
      <c r="E68"/>
      <c r="F68"/>
      <c r="G68"/>
      <c r="H68"/>
      <c r="I68"/>
    </row>
    <row r="69" spans="1:9" ht="13.5">
      <c r="A69"/>
      <c r="B69"/>
      <c r="C69"/>
      <c r="D69"/>
      <c r="E69"/>
      <c r="F69"/>
      <c r="G69"/>
      <c r="H69"/>
      <c r="I69"/>
    </row>
    <row r="70" spans="1:9" ht="13.5">
      <c r="A70"/>
      <c r="B70"/>
      <c r="C70"/>
      <c r="D70"/>
      <c r="E70"/>
      <c r="F70"/>
      <c r="G70"/>
      <c r="H70"/>
      <c r="I70"/>
    </row>
    <row r="71" spans="1:9" ht="13.5">
      <c r="A71"/>
      <c r="B71"/>
      <c r="C71"/>
      <c r="D71"/>
      <c r="E71"/>
      <c r="F71"/>
      <c r="G71"/>
      <c r="H71"/>
      <c r="I71"/>
    </row>
    <row r="72" spans="1:9">
      <c r="B72"/>
      <c r="C72"/>
      <c r="D72"/>
      <c r="E72"/>
      <c r="F72"/>
      <c r="G72"/>
      <c r="H72"/>
      <c r="I72"/>
    </row>
    <row r="73" spans="1:9">
      <c r="B73"/>
      <c r="C73"/>
      <c r="D73"/>
      <c r="E73"/>
      <c r="F73"/>
      <c r="G73"/>
      <c r="H73"/>
      <c r="I73"/>
    </row>
    <row r="74" spans="1:9">
      <c r="B74"/>
      <c r="C74"/>
      <c r="D74"/>
      <c r="E74"/>
      <c r="F74"/>
      <c r="G74"/>
      <c r="H74"/>
      <c r="I74"/>
    </row>
    <row r="75" spans="1:9">
      <c r="B75"/>
      <c r="C75"/>
      <c r="D75"/>
      <c r="E75"/>
      <c r="F75"/>
      <c r="G75"/>
      <c r="H75"/>
      <c r="I75"/>
    </row>
    <row r="76" spans="1:9">
      <c r="B76"/>
      <c r="C76"/>
      <c r="D76"/>
      <c r="E76"/>
      <c r="F76"/>
      <c r="G76"/>
      <c r="H76"/>
      <c r="I76"/>
    </row>
    <row r="77" spans="1:9">
      <c r="B77"/>
      <c r="C77"/>
      <c r="D77"/>
      <c r="E77"/>
      <c r="F77"/>
      <c r="G77"/>
      <c r="H77"/>
      <c r="I77"/>
    </row>
    <row r="78" spans="1:9">
      <c r="B78"/>
      <c r="C78"/>
      <c r="D78"/>
      <c r="E78"/>
      <c r="F78"/>
      <c r="G78"/>
      <c r="H78"/>
      <c r="I78"/>
    </row>
  </sheetData>
  <phoneticPr fontId="2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"/>
  <sheetViews>
    <sheetView workbookViewId="0">
      <selection activeCell="C6" sqref="C6"/>
    </sheetView>
  </sheetViews>
  <sheetFormatPr defaultColWidth="9" defaultRowHeight="13.5"/>
  <cols>
    <col min="1" max="2" width="9" style="39" customWidth="1"/>
    <col min="3" max="3" width="12.75" style="40" customWidth="1"/>
    <col min="4" max="5" width="9" style="39" customWidth="1"/>
    <col min="6" max="6" width="10.875" style="39" customWidth="1"/>
    <col min="7" max="7" width="9" style="39" customWidth="1"/>
    <col min="8" max="8" width="10.375" style="39"/>
    <col min="9" max="15" width="9" style="39"/>
    <col min="16" max="16" width="9.125" style="39"/>
    <col min="17" max="16384" width="9" style="39"/>
  </cols>
  <sheetData>
    <row r="1" spans="1:35">
      <c r="C1" s="41"/>
      <c r="G1" s="42" t="s">
        <v>63</v>
      </c>
      <c r="H1" s="42" t="s">
        <v>64</v>
      </c>
      <c r="I1" s="42"/>
      <c r="J1" s="42" t="s">
        <v>63</v>
      </c>
      <c r="K1" s="42" t="s">
        <v>64</v>
      </c>
      <c r="L1" s="42"/>
      <c r="M1" s="42" t="s">
        <v>63</v>
      </c>
      <c r="N1" s="42" t="s">
        <v>64</v>
      </c>
      <c r="O1" s="42"/>
      <c r="P1" s="42" t="s">
        <v>63</v>
      </c>
      <c r="Q1" s="42" t="s">
        <v>64</v>
      </c>
    </row>
    <row r="2" spans="1:35">
      <c r="C2" s="41"/>
      <c r="G2" s="65" t="s">
        <v>85</v>
      </c>
      <c r="H2" s="65"/>
      <c r="I2" s="65"/>
      <c r="J2" s="66" t="s">
        <v>86</v>
      </c>
      <c r="K2" s="66"/>
      <c r="L2" s="66"/>
      <c r="M2" s="66" t="s">
        <v>87</v>
      </c>
      <c r="N2" s="66"/>
      <c r="O2" s="66"/>
      <c r="P2" s="66" t="s">
        <v>88</v>
      </c>
      <c r="Q2" s="66"/>
      <c r="R2" s="66"/>
      <c r="T2" s="39" t="s">
        <v>63</v>
      </c>
      <c r="U2" s="39" t="s">
        <v>64</v>
      </c>
    </row>
    <row r="3" spans="1:35" ht="40.5">
      <c r="B3" s="83" t="s">
        <v>406</v>
      </c>
      <c r="D3" s="43" t="s">
        <v>85</v>
      </c>
      <c r="E3" s="44"/>
      <c r="F3" s="45" t="s">
        <v>7</v>
      </c>
      <c r="G3" s="46">
        <v>3.1320000000000001</v>
      </c>
      <c r="H3" s="47">
        <v>0.105043</v>
      </c>
      <c r="I3" s="39" t="str">
        <f>ROUND(G3,2)&amp;"±"&amp;ROUND(H3,2)</f>
        <v>3.13±0.11</v>
      </c>
      <c r="J3" s="42">
        <v>8.3000000000000007</v>
      </c>
      <c r="K3" s="39">
        <v>0.2</v>
      </c>
      <c r="L3" s="39" t="str">
        <f>ROUND(J3,2)&amp;"±"&amp;ROUND(K3,2)</f>
        <v>8.3±0.2</v>
      </c>
      <c r="M3" s="42">
        <v>11.2134</v>
      </c>
      <c r="N3" s="39">
        <v>0.65323699999999996</v>
      </c>
      <c r="O3" s="39" t="str">
        <f>ROUND(M3,2)&amp;"±"&amp;ROUND(N3,2)</f>
        <v>11.21±0.65</v>
      </c>
      <c r="P3" s="42">
        <v>12.4518</v>
      </c>
      <c r="Q3" s="50">
        <v>0.532524193816581</v>
      </c>
      <c r="R3" s="39" t="str">
        <f>ROUND(P3,2)&amp;"±"&amp;ROUND(Q3,2)</f>
        <v>12.45±0.53</v>
      </c>
      <c r="T3" s="39">
        <v>12.51798</v>
      </c>
    </row>
    <row r="4" spans="1:35" ht="40.5">
      <c r="B4" s="83" t="s">
        <v>407</v>
      </c>
      <c r="D4" s="43" t="s">
        <v>86</v>
      </c>
      <c r="E4" s="44"/>
      <c r="F4" s="45" t="s">
        <v>13</v>
      </c>
      <c r="G4" s="46">
        <v>3.4420000000000002</v>
      </c>
      <c r="H4" s="47">
        <v>0.126467</v>
      </c>
      <c r="I4" s="39" t="str">
        <f t="shared" ref="I4:I12" si="0">ROUND(G4,2)&amp;"±"&amp;ROUND(H4,2)</f>
        <v>3.44±0.13</v>
      </c>
      <c r="J4" s="42">
        <v>8.3640000000000008</v>
      </c>
      <c r="K4" s="39">
        <v>0.36695499999999998</v>
      </c>
      <c r="L4" s="39" t="str">
        <f t="shared" ref="L4:L12" si="1">ROUND(J4,2)&amp;"±"&amp;ROUND(K4,2)</f>
        <v>8.36±0.37</v>
      </c>
      <c r="M4" s="42">
        <v>11.413399999999999</v>
      </c>
      <c r="N4" s="39">
        <v>0.392654</v>
      </c>
      <c r="O4" s="39" t="str">
        <f t="shared" ref="O4:O12" si="2">ROUND(M4,2)&amp;"±"&amp;ROUND(N4,2)</f>
        <v>11.41±0.39</v>
      </c>
      <c r="P4" s="42">
        <v>12.535399999999999</v>
      </c>
      <c r="Q4" s="50">
        <v>0.532524193816581</v>
      </c>
      <c r="R4" s="39" t="str">
        <f t="shared" ref="R4:R12" si="3">ROUND(P4,2)&amp;"±"&amp;ROUND(Q4,2)</f>
        <v>12.54±0.53</v>
      </c>
      <c r="T4" s="39">
        <v>12.51798</v>
      </c>
    </row>
    <row r="5" spans="1:35" ht="40.5">
      <c r="B5" s="83" t="s">
        <v>408</v>
      </c>
      <c r="C5" s="40" t="s">
        <v>89</v>
      </c>
      <c r="D5" s="43" t="s">
        <v>87</v>
      </c>
      <c r="E5" s="44"/>
      <c r="F5" s="45" t="s">
        <v>19</v>
      </c>
      <c r="G5" s="46">
        <v>3.1120000000000001</v>
      </c>
      <c r="H5" s="47">
        <v>0.18287700000000001</v>
      </c>
      <c r="I5" s="39" t="str">
        <f t="shared" si="0"/>
        <v>3.11±0.18</v>
      </c>
      <c r="J5" s="42">
        <v>8.4320000000000004</v>
      </c>
      <c r="K5" s="39">
        <v>0.29194900000000001</v>
      </c>
      <c r="L5" s="39" t="str">
        <f t="shared" si="1"/>
        <v>8.43±0.29</v>
      </c>
      <c r="M5" s="42">
        <v>11.36</v>
      </c>
      <c r="N5" s="39">
        <v>0.500278</v>
      </c>
      <c r="O5" s="39" t="str">
        <f t="shared" si="2"/>
        <v>11.36±0.5</v>
      </c>
      <c r="P5" s="42">
        <v>12.490600000000001</v>
      </c>
      <c r="Q5" s="39">
        <v>0.30623499999999998</v>
      </c>
      <c r="R5" s="39" t="str">
        <f t="shared" si="3"/>
        <v>12.49±0.31</v>
      </c>
      <c r="T5" s="39">
        <v>12.5596</v>
      </c>
    </row>
    <row r="6" spans="1:35" ht="40.5">
      <c r="B6" s="83" t="s">
        <v>409</v>
      </c>
      <c r="C6" s="40" t="s">
        <v>89</v>
      </c>
      <c r="D6" s="43" t="s">
        <v>88</v>
      </c>
      <c r="E6" s="48"/>
      <c r="F6" s="45" t="s">
        <v>25</v>
      </c>
      <c r="G6" s="49">
        <v>2.5720000000000001</v>
      </c>
      <c r="H6" s="50">
        <v>0.26758199999999999</v>
      </c>
      <c r="I6" s="39" t="str">
        <f t="shared" si="0"/>
        <v>2.57±0.27</v>
      </c>
      <c r="J6" s="42">
        <v>8.5679999999999996</v>
      </c>
      <c r="K6" s="39">
        <v>0.34385199999999999</v>
      </c>
      <c r="L6" s="39" t="str">
        <f t="shared" si="1"/>
        <v>8.57±0.34</v>
      </c>
      <c r="M6" s="42">
        <v>12.533200000000001</v>
      </c>
      <c r="N6" s="39">
        <v>0.548682</v>
      </c>
      <c r="O6" s="39" t="str">
        <f t="shared" si="2"/>
        <v>12.53±0.55</v>
      </c>
      <c r="P6" s="42">
        <v>13.4666</v>
      </c>
      <c r="Q6" s="50">
        <v>0.44914893409647499</v>
      </c>
      <c r="R6" s="39" t="str">
        <f t="shared" si="3"/>
        <v>13.47±0.45</v>
      </c>
      <c r="T6" s="39">
        <v>13.56</v>
      </c>
    </row>
    <row r="7" spans="1:35">
      <c r="E7"/>
      <c r="F7" s="51" t="s">
        <v>31</v>
      </c>
      <c r="G7" s="42">
        <v>2.5539999999999998</v>
      </c>
      <c r="H7" s="39">
        <v>0.13170399999999999</v>
      </c>
      <c r="I7" s="39" t="str">
        <f t="shared" si="0"/>
        <v>2.55±0.13</v>
      </c>
      <c r="J7" s="42">
        <v>8.734</v>
      </c>
      <c r="K7" s="39">
        <v>0.49964599999999998</v>
      </c>
      <c r="L7" s="39" t="str">
        <f t="shared" si="1"/>
        <v>8.73±0.5</v>
      </c>
      <c r="M7" s="42">
        <v>13.726800000000001</v>
      </c>
      <c r="N7" s="39">
        <v>0.42970700000000001</v>
      </c>
      <c r="O7" s="39" t="str">
        <f t="shared" si="2"/>
        <v>13.73±0.43</v>
      </c>
      <c r="P7" s="42">
        <v>14.74</v>
      </c>
      <c r="Q7" s="39">
        <v>0.37784800000000002</v>
      </c>
      <c r="R7" s="39" t="str">
        <f t="shared" si="3"/>
        <v>14.74±0.38</v>
      </c>
      <c r="T7" s="39">
        <v>14.98</v>
      </c>
    </row>
    <row r="8" spans="1:35">
      <c r="E8"/>
      <c r="F8" s="51" t="s">
        <v>37</v>
      </c>
      <c r="G8" s="42">
        <v>2.8</v>
      </c>
      <c r="H8" s="39">
        <v>0.37843900000000003</v>
      </c>
      <c r="I8" s="39" t="str">
        <f t="shared" si="0"/>
        <v>2.8±0.38</v>
      </c>
      <c r="J8" s="42">
        <v>8.798</v>
      </c>
      <c r="K8" s="39">
        <v>0.29158899999999999</v>
      </c>
      <c r="L8" s="39" t="str">
        <f t="shared" si="1"/>
        <v>8.8±0.29</v>
      </c>
      <c r="M8" s="42">
        <v>15.066599999999999</v>
      </c>
      <c r="N8" s="39">
        <v>0.48189700000000002</v>
      </c>
      <c r="O8" s="39" t="str">
        <f t="shared" si="2"/>
        <v>15.07±0.48</v>
      </c>
      <c r="P8" s="42">
        <v>15.993399999999999</v>
      </c>
      <c r="Q8" s="39">
        <v>0.42013400000000001</v>
      </c>
      <c r="R8" s="39" t="str">
        <f t="shared" si="3"/>
        <v>15.99±0.42</v>
      </c>
      <c r="T8" s="39">
        <v>16.28</v>
      </c>
    </row>
    <row r="9" spans="1:35">
      <c r="E9"/>
      <c r="F9" s="51" t="s">
        <v>43</v>
      </c>
      <c r="G9" s="42">
        <v>1.488</v>
      </c>
      <c r="H9" s="39">
        <v>0.14122299999999999</v>
      </c>
      <c r="I9" s="39" t="str">
        <f t="shared" si="0"/>
        <v>1.49±0.14</v>
      </c>
      <c r="J9" s="42">
        <v>7.9340000000000002</v>
      </c>
      <c r="K9" s="39">
        <v>0.19456599999999999</v>
      </c>
      <c r="L9" s="39" t="str">
        <f t="shared" si="1"/>
        <v>7.93±0.19</v>
      </c>
      <c r="M9" s="42">
        <v>11.6998</v>
      </c>
      <c r="N9" s="39">
        <v>0.29992200000000002</v>
      </c>
      <c r="O9" s="39" t="str">
        <f t="shared" si="2"/>
        <v>11.7±0.3</v>
      </c>
      <c r="P9" s="42">
        <v>13.1166</v>
      </c>
      <c r="Q9" s="39">
        <v>0.399754</v>
      </c>
      <c r="R9" s="39" t="str">
        <f t="shared" si="3"/>
        <v>13.12±0.4</v>
      </c>
      <c r="T9" s="39">
        <v>13.38</v>
      </c>
    </row>
    <row r="10" spans="1:35">
      <c r="E10"/>
      <c r="F10" s="51" t="s">
        <v>51</v>
      </c>
      <c r="G10" s="49">
        <v>1.74</v>
      </c>
      <c r="H10" s="47">
        <v>0.32433600000000001</v>
      </c>
      <c r="I10" s="39" t="str">
        <f t="shared" si="0"/>
        <v>1.74±0.32</v>
      </c>
      <c r="J10" s="42">
        <v>8.0679999999999996</v>
      </c>
      <c r="K10" s="39">
        <v>0.45124700000000001</v>
      </c>
      <c r="L10" s="39" t="str">
        <f t="shared" si="1"/>
        <v>8.07±0.45</v>
      </c>
      <c r="M10" s="42">
        <v>11.9</v>
      </c>
      <c r="N10" s="39">
        <v>0.37493700000000002</v>
      </c>
      <c r="O10" s="39" t="str">
        <f t="shared" si="2"/>
        <v>11.9±0.37</v>
      </c>
      <c r="P10" s="42">
        <v>12.7134</v>
      </c>
      <c r="Q10" s="50">
        <v>0.44914893409647499</v>
      </c>
      <c r="R10" s="39" t="str">
        <f t="shared" si="3"/>
        <v>12.71±0.45</v>
      </c>
      <c r="T10" s="39">
        <v>12.66</v>
      </c>
    </row>
    <row r="11" spans="1:35">
      <c r="C11" s="52" t="s">
        <v>90</v>
      </c>
      <c r="E11"/>
      <c r="F11" s="51" t="s">
        <v>71</v>
      </c>
      <c r="G11" s="49">
        <v>2.1339999999999999</v>
      </c>
      <c r="H11" s="50">
        <v>0.19720499999999999</v>
      </c>
      <c r="I11" s="39" t="str">
        <f t="shared" si="0"/>
        <v>2.13±0.2</v>
      </c>
      <c r="J11" s="42">
        <v>8.266</v>
      </c>
      <c r="K11" s="39">
        <v>0.30107499999999998</v>
      </c>
      <c r="L11" s="39" t="str">
        <f t="shared" si="1"/>
        <v>8.27±0.3</v>
      </c>
      <c r="M11" s="42">
        <v>11.7334</v>
      </c>
      <c r="N11" s="39">
        <v>0.47319600000000001</v>
      </c>
      <c r="O11" s="39" t="str">
        <f t="shared" si="2"/>
        <v>11.73±0.47</v>
      </c>
      <c r="P11" s="42">
        <v>12.8354</v>
      </c>
      <c r="Q11" s="39">
        <v>0.30370999999999998</v>
      </c>
      <c r="R11" s="39" t="str">
        <f t="shared" si="3"/>
        <v>12.84±0.3</v>
      </c>
      <c r="T11" s="39">
        <v>12.8596</v>
      </c>
    </row>
    <row r="12" spans="1:35">
      <c r="E12"/>
      <c r="F12" s="51" t="s">
        <v>76</v>
      </c>
      <c r="G12" s="42">
        <v>3.43</v>
      </c>
      <c r="H12" s="39">
        <v>2.5166000000000001E-2</v>
      </c>
      <c r="I12" s="39" t="str">
        <f t="shared" si="0"/>
        <v>3.43±0.03</v>
      </c>
      <c r="J12" s="49">
        <v>8.9566700000000008</v>
      </c>
      <c r="K12" s="39">
        <v>0.19877400000000001</v>
      </c>
      <c r="L12" s="39" t="str">
        <f t="shared" si="1"/>
        <v>8.96±0.2</v>
      </c>
      <c r="M12" s="49">
        <v>15.856669999999999</v>
      </c>
      <c r="N12" s="39">
        <v>0.346667</v>
      </c>
      <c r="O12" s="39" t="str">
        <f t="shared" si="2"/>
        <v>15.86±0.35</v>
      </c>
      <c r="P12" s="49">
        <v>17.133330000000001</v>
      </c>
      <c r="Q12" s="39">
        <v>7.7076000000000006E-2</v>
      </c>
      <c r="R12" s="39" t="str">
        <f t="shared" si="3"/>
        <v>17.13±0.08</v>
      </c>
      <c r="T12" s="39">
        <v>17.100000000000001</v>
      </c>
    </row>
    <row r="13" spans="1:35">
      <c r="G13" s="42" t="s">
        <v>63</v>
      </c>
      <c r="H13" s="42" t="s">
        <v>64</v>
      </c>
      <c r="J13" s="42" t="s">
        <v>63</v>
      </c>
      <c r="K13" s="42" t="s">
        <v>64</v>
      </c>
      <c r="M13" s="42" t="s">
        <v>63</v>
      </c>
      <c r="N13" s="42" t="s">
        <v>64</v>
      </c>
      <c r="P13" s="42" t="s">
        <v>63</v>
      </c>
      <c r="Q13" s="42" t="s">
        <v>64</v>
      </c>
    </row>
    <row r="14" spans="1:35">
      <c r="C14" s="65" t="s">
        <v>85</v>
      </c>
      <c r="D14" s="65"/>
      <c r="E14" s="65"/>
      <c r="L14" s="66" t="s">
        <v>86</v>
      </c>
      <c r="M14" s="66"/>
      <c r="N14" s="66"/>
      <c r="U14" s="66" t="s">
        <v>87</v>
      </c>
      <c r="V14" s="66"/>
      <c r="W14" s="66"/>
      <c r="AD14" s="39" t="s">
        <v>88</v>
      </c>
    </row>
    <row r="15" spans="1:35">
      <c r="A15" s="39" t="s">
        <v>57</v>
      </c>
      <c r="B15" s="39" t="s">
        <v>58</v>
      </c>
      <c r="C15" s="40" t="s">
        <v>91</v>
      </c>
      <c r="D15" s="39" t="s">
        <v>92</v>
      </c>
      <c r="E15" s="39" t="s">
        <v>93</v>
      </c>
      <c r="F15" s="39" t="s">
        <v>94</v>
      </c>
      <c r="G15" s="39" t="s">
        <v>95</v>
      </c>
      <c r="H15" s="39" t="s">
        <v>70</v>
      </c>
      <c r="J15" s="39" t="s">
        <v>96</v>
      </c>
      <c r="S15" s="39" t="s">
        <v>97</v>
      </c>
      <c r="AB15" s="39" t="s">
        <v>57</v>
      </c>
      <c r="AC15" s="39" t="s">
        <v>58</v>
      </c>
      <c r="AD15" s="39" t="s">
        <v>59</v>
      </c>
      <c r="AE15" s="39" t="s">
        <v>60</v>
      </c>
      <c r="AF15" s="39" t="s">
        <v>61</v>
      </c>
      <c r="AG15" s="39" t="s">
        <v>62</v>
      </c>
      <c r="AH15" s="39" t="s">
        <v>63</v>
      </c>
      <c r="AI15" s="39" t="s">
        <v>64</v>
      </c>
    </row>
    <row r="16" spans="1:35" ht="14.25">
      <c r="A16" s="39" t="s">
        <v>7</v>
      </c>
      <c r="B16" s="39">
        <v>3.0333000000000001</v>
      </c>
      <c r="C16" s="40">
        <v>3.1333000000000002</v>
      </c>
      <c r="D16" s="39">
        <v>3.1333000000000002</v>
      </c>
      <c r="E16" s="39">
        <v>3.2290999999999999</v>
      </c>
      <c r="F16" s="39">
        <v>2.9708999999999999</v>
      </c>
      <c r="G16" s="53">
        <f t="shared" ref="G16:G25" si="4">AVERAGE(B16:F16)</f>
        <v>3.09998</v>
      </c>
      <c r="H16" s="53">
        <f t="shared" ref="H16:H25" si="5">STDEV(B16:F16)</f>
        <v>0.100000359999352</v>
      </c>
      <c r="I16" s="39" t="s">
        <v>7</v>
      </c>
      <c r="J16" s="39" t="s">
        <v>98</v>
      </c>
      <c r="R16" s="39" t="s">
        <v>7</v>
      </c>
      <c r="S16" s="39" t="s">
        <v>99</v>
      </c>
      <c r="AB16" s="39" t="s">
        <v>7</v>
      </c>
      <c r="AC16" s="39">
        <v>11.774800000000001</v>
      </c>
      <c r="AD16" s="39">
        <v>12.1965</v>
      </c>
      <c r="AE16" s="39">
        <v>12.6181</v>
      </c>
      <c r="AF16" s="39">
        <v>12.958600000000001</v>
      </c>
      <c r="AG16" s="39">
        <v>13.0419</v>
      </c>
      <c r="AH16" s="53">
        <f t="shared" ref="AH16:AH25" si="6">AVERAGE(AC16:AG16)</f>
        <v>12.51798</v>
      </c>
      <c r="AI16" s="53">
        <f t="shared" ref="AI16:AI25" si="7">STDEV(AC16:AG16)</f>
        <v>0.532524193816581</v>
      </c>
    </row>
    <row r="17" spans="1:35" ht="14.25">
      <c r="A17" s="39" t="s">
        <v>13</v>
      </c>
      <c r="B17" s="39">
        <v>3.3332999999999999</v>
      </c>
      <c r="C17" s="40">
        <v>3.4333</v>
      </c>
      <c r="D17" s="39">
        <v>3.4333</v>
      </c>
      <c r="E17" s="39">
        <v>3.5291000000000001</v>
      </c>
      <c r="F17" s="39">
        <v>3.2709000000000001</v>
      </c>
      <c r="G17" s="53">
        <f t="shared" si="4"/>
        <v>3.3999799999999998</v>
      </c>
      <c r="H17" s="53">
        <f t="shared" si="5"/>
        <v>0.100000359999352</v>
      </c>
      <c r="I17" s="39" t="s">
        <v>13</v>
      </c>
      <c r="J17" s="39" t="s">
        <v>100</v>
      </c>
      <c r="R17" s="39" t="s">
        <v>13</v>
      </c>
      <c r="S17" s="39" t="s">
        <v>101</v>
      </c>
      <c r="AB17" s="39" t="s">
        <v>13</v>
      </c>
      <c r="AC17" s="39">
        <v>11.774800000000001</v>
      </c>
      <c r="AD17" s="39">
        <v>12.1965</v>
      </c>
      <c r="AE17" s="39">
        <v>12.6181</v>
      </c>
      <c r="AF17" s="39">
        <v>12.958600000000001</v>
      </c>
      <c r="AG17" s="39">
        <v>13.0419</v>
      </c>
      <c r="AH17" s="53">
        <f t="shared" si="6"/>
        <v>12.51798</v>
      </c>
      <c r="AI17" s="53">
        <f t="shared" si="7"/>
        <v>0.532524193816581</v>
      </c>
    </row>
    <row r="18" spans="1:35" ht="14.25">
      <c r="A18" s="39" t="s">
        <v>19</v>
      </c>
      <c r="B18" s="39">
        <v>2.9666999999999999</v>
      </c>
      <c r="C18" s="40">
        <v>3.1667000000000001</v>
      </c>
      <c r="D18" s="39">
        <v>3.1667000000000001</v>
      </c>
      <c r="E18" s="39">
        <v>3.3582000000000001</v>
      </c>
      <c r="F18" s="39">
        <v>2.8418000000000001</v>
      </c>
      <c r="G18" s="53">
        <f t="shared" si="4"/>
        <v>3.1000200000000002</v>
      </c>
      <c r="H18" s="53">
        <f t="shared" si="5"/>
        <v>0.20000071749871301</v>
      </c>
      <c r="I18" s="39" t="s">
        <v>19</v>
      </c>
      <c r="J18" s="39" t="s">
        <v>102</v>
      </c>
      <c r="K18" s="39" t="s">
        <v>103</v>
      </c>
      <c r="R18" s="39" t="s">
        <v>19</v>
      </c>
      <c r="S18" s="39" t="s">
        <v>104</v>
      </c>
      <c r="AB18" s="39" t="s">
        <v>19</v>
      </c>
      <c r="AC18" s="39">
        <v>12.174799999999999</v>
      </c>
      <c r="AD18" s="39">
        <v>12.3965</v>
      </c>
      <c r="AE18" s="39">
        <v>12.6181</v>
      </c>
      <c r="AF18" s="39">
        <v>12.758599999999999</v>
      </c>
      <c r="AG18" s="39">
        <v>12.85</v>
      </c>
      <c r="AH18" s="53">
        <f t="shared" si="6"/>
        <v>12.5596</v>
      </c>
      <c r="AI18" s="53">
        <f t="shared" si="7"/>
        <v>0.27478539808366798</v>
      </c>
    </row>
    <row r="19" spans="1:35" ht="14.25">
      <c r="A19" s="39" t="s">
        <v>25</v>
      </c>
      <c r="B19" s="39">
        <v>2.4</v>
      </c>
      <c r="C19" s="40">
        <v>2.7</v>
      </c>
      <c r="D19" s="39">
        <v>2.7</v>
      </c>
      <c r="E19" s="39">
        <v>2.9872999999999998</v>
      </c>
      <c r="F19" s="39">
        <v>2.2126999999999999</v>
      </c>
      <c r="G19" s="53">
        <f t="shared" si="4"/>
        <v>2.6</v>
      </c>
      <c r="H19" s="53">
        <f t="shared" si="5"/>
        <v>0.30000107499807399</v>
      </c>
      <c r="I19" s="39" t="s">
        <v>25</v>
      </c>
      <c r="J19" s="39" t="s">
        <v>105</v>
      </c>
      <c r="R19" s="39" t="s">
        <v>25</v>
      </c>
      <c r="S19" s="39" t="s">
        <v>106</v>
      </c>
      <c r="AB19" s="39" t="s">
        <v>25</v>
      </c>
      <c r="AC19" s="39">
        <v>12.9437</v>
      </c>
      <c r="AD19" s="39">
        <v>13.287000000000001</v>
      </c>
      <c r="AE19" s="39">
        <v>13.6303</v>
      </c>
      <c r="AF19" s="39">
        <v>13.8912</v>
      </c>
      <c r="AG19" s="39">
        <v>14.047800000000001</v>
      </c>
      <c r="AH19" s="53">
        <f t="shared" si="6"/>
        <v>13.56</v>
      </c>
      <c r="AI19" s="53">
        <f t="shared" si="7"/>
        <v>0.44914893409647499</v>
      </c>
    </row>
    <row r="20" spans="1:35" ht="14.25">
      <c r="A20" s="39" t="s">
        <v>31</v>
      </c>
      <c r="B20" s="39">
        <v>2.5333000000000001</v>
      </c>
      <c r="C20" s="40">
        <v>2.6333000000000002</v>
      </c>
      <c r="D20" s="39">
        <v>2.6333000000000002</v>
      </c>
      <c r="E20" s="39">
        <v>2.7290999999999999</v>
      </c>
      <c r="F20" s="39">
        <v>2.4708999999999999</v>
      </c>
      <c r="G20" s="53">
        <f t="shared" si="4"/>
        <v>2.59998</v>
      </c>
      <c r="H20" s="53">
        <f t="shared" si="5"/>
        <v>0.100000359999352</v>
      </c>
      <c r="I20" s="39" t="s">
        <v>31</v>
      </c>
      <c r="J20" s="39" t="s">
        <v>107</v>
      </c>
      <c r="R20" s="39" t="s">
        <v>31</v>
      </c>
      <c r="S20" s="39" t="s">
        <v>108</v>
      </c>
      <c r="AB20" s="39" t="s">
        <v>31</v>
      </c>
      <c r="AC20" s="39">
        <v>14.3637</v>
      </c>
      <c r="AD20" s="39">
        <v>14.707000000000001</v>
      </c>
      <c r="AE20" s="39">
        <v>15.0503</v>
      </c>
      <c r="AF20" s="39">
        <v>15.311199999999999</v>
      </c>
      <c r="AG20" s="39">
        <v>15.4678</v>
      </c>
      <c r="AH20" s="53">
        <f t="shared" si="6"/>
        <v>14.98</v>
      </c>
      <c r="AI20" s="53">
        <f t="shared" si="7"/>
        <v>0.44914893409647499</v>
      </c>
    </row>
    <row r="21" spans="1:35" ht="14.25">
      <c r="A21" s="39" t="s">
        <v>37</v>
      </c>
      <c r="B21" s="39">
        <v>2.5333000000000001</v>
      </c>
      <c r="C21" s="40">
        <v>2.9333</v>
      </c>
      <c r="D21" s="39">
        <v>2.9333</v>
      </c>
      <c r="E21" s="39">
        <v>3.3163999999999998</v>
      </c>
      <c r="F21" s="39">
        <v>2.2835999999999999</v>
      </c>
      <c r="G21" s="53">
        <f t="shared" si="4"/>
        <v>2.7999800000000001</v>
      </c>
      <c r="H21" s="53">
        <f t="shared" si="5"/>
        <v>0.40000143374743002</v>
      </c>
      <c r="I21" s="39" t="s">
        <v>37</v>
      </c>
      <c r="J21" s="39" t="s">
        <v>109</v>
      </c>
      <c r="R21" s="39" t="s">
        <v>37</v>
      </c>
      <c r="S21" s="39" t="s">
        <v>110</v>
      </c>
      <c r="AB21" s="39" t="s">
        <v>37</v>
      </c>
      <c r="AC21" s="39">
        <v>15.6637</v>
      </c>
      <c r="AD21" s="39">
        <v>16.007000000000001</v>
      </c>
      <c r="AE21" s="39">
        <v>16.350300000000001</v>
      </c>
      <c r="AF21" s="39">
        <v>16.6112</v>
      </c>
      <c r="AG21" s="39">
        <v>16.767800000000001</v>
      </c>
      <c r="AH21" s="53">
        <f t="shared" si="6"/>
        <v>16.28</v>
      </c>
      <c r="AI21" s="53">
        <f t="shared" si="7"/>
        <v>0.44914893409647499</v>
      </c>
    </row>
    <row r="22" spans="1:35" ht="14.25">
      <c r="A22" s="39" t="s">
        <v>43</v>
      </c>
      <c r="B22" s="39">
        <v>1.4333</v>
      </c>
      <c r="C22" s="40">
        <v>1.5333000000000001</v>
      </c>
      <c r="D22" s="39">
        <v>1.5333000000000001</v>
      </c>
      <c r="E22" s="39">
        <v>1.6291</v>
      </c>
      <c r="F22" s="39">
        <v>1.3709</v>
      </c>
      <c r="G22" s="53">
        <f t="shared" si="4"/>
        <v>1.4999800000000001</v>
      </c>
      <c r="H22" s="53">
        <f t="shared" si="5"/>
        <v>0.100000359999352</v>
      </c>
      <c r="I22" s="39" t="s">
        <v>43</v>
      </c>
      <c r="J22" s="39" t="s">
        <v>111</v>
      </c>
      <c r="R22" s="39" t="s">
        <v>43</v>
      </c>
      <c r="S22" s="39" t="s">
        <v>112</v>
      </c>
      <c r="AB22" s="39" t="s">
        <v>43</v>
      </c>
      <c r="AC22" s="39">
        <v>12.7637</v>
      </c>
      <c r="AD22" s="39">
        <v>13.106999999999999</v>
      </c>
      <c r="AE22" s="39">
        <v>13.4503</v>
      </c>
      <c r="AF22" s="39">
        <v>13.7112</v>
      </c>
      <c r="AG22" s="39">
        <v>13.867800000000001</v>
      </c>
      <c r="AH22" s="53">
        <f t="shared" si="6"/>
        <v>13.38</v>
      </c>
      <c r="AI22" s="53">
        <f t="shared" si="7"/>
        <v>0.44914893409647599</v>
      </c>
    </row>
    <row r="23" spans="1:35" ht="14.25">
      <c r="A23" s="39" t="s">
        <v>51</v>
      </c>
      <c r="B23" s="39">
        <v>1.5</v>
      </c>
      <c r="C23" s="40">
        <v>1.8</v>
      </c>
      <c r="D23" s="39">
        <v>1.8</v>
      </c>
      <c r="E23" s="39">
        <v>2.0872999999999999</v>
      </c>
      <c r="F23" s="39">
        <v>1.3127</v>
      </c>
      <c r="G23" s="53">
        <f t="shared" si="4"/>
        <v>1.7</v>
      </c>
      <c r="H23" s="53">
        <f t="shared" si="5"/>
        <v>0.30000107499807399</v>
      </c>
      <c r="I23" s="39" t="s">
        <v>51</v>
      </c>
      <c r="J23" s="39" t="s">
        <v>113</v>
      </c>
      <c r="R23" s="39" t="s">
        <v>51</v>
      </c>
      <c r="S23" s="39" t="s">
        <v>114</v>
      </c>
      <c r="AB23" s="39" t="s">
        <v>51</v>
      </c>
      <c r="AC23" s="39">
        <v>12.043699999999999</v>
      </c>
      <c r="AD23" s="39">
        <v>12.387</v>
      </c>
      <c r="AE23" s="39">
        <v>12.7303</v>
      </c>
      <c r="AF23" s="39">
        <v>12.991199999999999</v>
      </c>
      <c r="AG23" s="39">
        <v>13.1478</v>
      </c>
      <c r="AH23" s="53">
        <f t="shared" si="6"/>
        <v>12.66</v>
      </c>
      <c r="AI23" s="53">
        <f t="shared" si="7"/>
        <v>0.44914893409647499</v>
      </c>
    </row>
    <row r="24" spans="1:35" ht="14.25">
      <c r="A24" s="39" t="s">
        <v>71</v>
      </c>
      <c r="B24" s="39">
        <v>1.9666999999999999</v>
      </c>
      <c r="C24" s="40">
        <v>2.1667000000000001</v>
      </c>
      <c r="D24" s="39">
        <v>2.1667000000000001</v>
      </c>
      <c r="E24" s="39">
        <v>2.3582000000000001</v>
      </c>
      <c r="F24" s="39">
        <v>1.8418000000000001</v>
      </c>
      <c r="G24" s="53">
        <f t="shared" si="4"/>
        <v>2.1000200000000002</v>
      </c>
      <c r="H24" s="53">
        <f t="shared" si="5"/>
        <v>0.20000071749871301</v>
      </c>
      <c r="I24" s="39" t="s">
        <v>71</v>
      </c>
      <c r="J24" s="39" t="s">
        <v>115</v>
      </c>
      <c r="R24" s="39" t="s">
        <v>71</v>
      </c>
      <c r="S24" s="39" t="s">
        <v>116</v>
      </c>
      <c r="AB24" s="39" t="s">
        <v>71</v>
      </c>
      <c r="AC24" s="39">
        <v>12.4748</v>
      </c>
      <c r="AD24" s="39">
        <v>12.6965</v>
      </c>
      <c r="AE24" s="39">
        <v>12.918100000000001</v>
      </c>
      <c r="AF24" s="39">
        <v>13.0586</v>
      </c>
      <c r="AG24" s="39">
        <v>13.15</v>
      </c>
      <c r="AH24" s="53">
        <f t="shared" si="6"/>
        <v>12.8596</v>
      </c>
      <c r="AI24" s="53">
        <f t="shared" si="7"/>
        <v>0.27478539808366798</v>
      </c>
    </row>
    <row r="25" spans="1:35" ht="14.25">
      <c r="A25" s="39" t="s">
        <v>117</v>
      </c>
      <c r="B25" s="39">
        <v>3.4</v>
      </c>
      <c r="C25" s="40">
        <v>3.4</v>
      </c>
      <c r="D25" s="39">
        <v>3.4</v>
      </c>
      <c r="E25" s="39">
        <v>3.4</v>
      </c>
      <c r="F25" s="39">
        <v>3.4</v>
      </c>
      <c r="G25" s="53">
        <f t="shared" si="4"/>
        <v>3.4</v>
      </c>
      <c r="H25" s="53">
        <f t="shared" si="5"/>
        <v>0</v>
      </c>
      <c r="I25" s="39" t="s">
        <v>117</v>
      </c>
      <c r="J25" s="39" t="s">
        <v>118</v>
      </c>
      <c r="R25" s="39" t="s">
        <v>117</v>
      </c>
      <c r="S25" s="39" t="s">
        <v>119</v>
      </c>
      <c r="AB25" s="39" t="s">
        <v>117</v>
      </c>
      <c r="AC25" s="39">
        <v>16.981200000000001</v>
      </c>
      <c r="AD25" s="39">
        <v>17.0425</v>
      </c>
      <c r="AE25" s="39">
        <v>17.1038</v>
      </c>
      <c r="AF25" s="39">
        <v>17.164999999999999</v>
      </c>
      <c r="AG25" s="39">
        <v>17.2075</v>
      </c>
      <c r="AH25" s="53">
        <f t="shared" si="6"/>
        <v>17.100000000000001</v>
      </c>
      <c r="AI25" s="53">
        <f t="shared" si="7"/>
        <v>9.1125435527079204E-2</v>
      </c>
    </row>
  </sheetData>
  <mergeCells count="7">
    <mergeCell ref="U14:W14"/>
    <mergeCell ref="G2:I2"/>
    <mergeCell ref="J2:L2"/>
    <mergeCell ref="M2:O2"/>
    <mergeCell ref="P2:R2"/>
    <mergeCell ref="C14:E14"/>
    <mergeCell ref="L14:N14"/>
  </mergeCells>
  <phoneticPr fontId="28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opLeftCell="G1" workbookViewId="0">
      <selection activeCell="N4" sqref="N4:O4"/>
    </sheetView>
  </sheetViews>
  <sheetFormatPr defaultColWidth="8.75" defaultRowHeight="13.5"/>
  <cols>
    <col min="9" max="9" width="9.125" customWidth="1"/>
  </cols>
  <sheetData>
    <row r="1" spans="1:24" ht="14.25">
      <c r="A1" s="30" t="s">
        <v>120</v>
      </c>
    </row>
    <row r="2" spans="1:24" ht="22.7" customHeight="1">
      <c r="A2" s="67" t="s">
        <v>1</v>
      </c>
      <c r="B2" s="67" t="s">
        <v>121</v>
      </c>
      <c r="C2" s="67"/>
      <c r="D2" s="20"/>
      <c r="E2" s="67" t="s">
        <v>122</v>
      </c>
      <c r="F2" s="67"/>
      <c r="H2" s="68" t="s">
        <v>123</v>
      </c>
      <c r="I2" s="68"/>
      <c r="J2" s="68"/>
      <c r="K2" s="68"/>
      <c r="L2" s="68"/>
      <c r="M2" s="68"/>
      <c r="N2" s="68"/>
      <c r="O2" s="68"/>
      <c r="Q2" s="68" t="s">
        <v>123</v>
      </c>
      <c r="R2" s="68"/>
      <c r="S2" s="68"/>
      <c r="T2" s="68"/>
      <c r="U2" s="68"/>
      <c r="V2" s="68"/>
      <c r="W2" s="68"/>
      <c r="X2" s="68"/>
    </row>
    <row r="3" spans="1:24" ht="27">
      <c r="A3" s="67"/>
      <c r="B3" s="32" t="s">
        <v>124</v>
      </c>
      <c r="C3" s="31" t="s">
        <v>90</v>
      </c>
      <c r="D3" s="33"/>
      <c r="E3" s="34" t="s">
        <v>124</v>
      </c>
      <c r="F3" s="31" t="s">
        <v>90</v>
      </c>
      <c r="H3" s="7" t="s">
        <v>57</v>
      </c>
      <c r="I3" s="7" t="s">
        <v>58</v>
      </c>
      <c r="J3" s="7" t="s">
        <v>59</v>
      </c>
      <c r="K3" s="7" t="s">
        <v>60</v>
      </c>
      <c r="L3" s="7" t="s">
        <v>61</v>
      </c>
      <c r="M3" s="7" t="s">
        <v>62</v>
      </c>
      <c r="N3" s="7" t="s">
        <v>63</v>
      </c>
      <c r="O3" s="7" t="s">
        <v>64</v>
      </c>
    </row>
    <row r="4" spans="1:24" ht="14.25">
      <c r="A4" s="23" t="s">
        <v>7</v>
      </c>
      <c r="B4" s="35" t="s">
        <v>125</v>
      </c>
      <c r="C4" s="35" t="s">
        <v>126</v>
      </c>
      <c r="D4" s="23" t="s">
        <v>7</v>
      </c>
      <c r="E4" s="35" t="s">
        <v>127</v>
      </c>
      <c r="F4" s="35" t="s">
        <v>128</v>
      </c>
      <c r="H4" s="8" t="s">
        <v>7</v>
      </c>
      <c r="I4" s="8">
        <v>1374</v>
      </c>
      <c r="J4" s="8">
        <v>1374</v>
      </c>
      <c r="K4" s="8">
        <v>1882</v>
      </c>
      <c r="L4" s="8">
        <v>1882</v>
      </c>
      <c r="M4" s="8">
        <v>1626</v>
      </c>
      <c r="N4" s="37">
        <f t="shared" ref="N4:N13" si="0">AVERAGE(I4:M4)</f>
        <v>1627.6</v>
      </c>
      <c r="O4" s="37">
        <f t="shared" ref="O4:O13" si="1">STDEV(I4:M4)</f>
        <v>254.001574798268</v>
      </c>
      <c r="Q4" s="23" t="s">
        <v>7</v>
      </c>
      <c r="R4" s="35" t="s">
        <v>128</v>
      </c>
    </row>
    <row r="5" spans="1:24" ht="14.25">
      <c r="A5" s="23" t="s">
        <v>13</v>
      </c>
      <c r="B5" s="35" t="s">
        <v>129</v>
      </c>
      <c r="C5" s="35" t="s">
        <v>130</v>
      </c>
      <c r="D5" s="23" t="s">
        <v>13</v>
      </c>
      <c r="E5" s="35" t="s">
        <v>131</v>
      </c>
      <c r="F5" s="35" t="s">
        <v>132</v>
      </c>
      <c r="H5" s="8" t="s">
        <v>13</v>
      </c>
      <c r="I5" s="8">
        <v>2009</v>
      </c>
      <c r="J5" s="8">
        <v>2009</v>
      </c>
      <c r="K5" s="8">
        <v>2581</v>
      </c>
      <c r="L5" s="8">
        <v>2581</v>
      </c>
      <c r="M5" s="8">
        <v>2294</v>
      </c>
      <c r="N5" s="37">
        <f t="shared" si="0"/>
        <v>2294.8000000000002</v>
      </c>
      <c r="O5" s="37">
        <f t="shared" si="1"/>
        <v>286.000349650136</v>
      </c>
      <c r="Q5" s="23" t="s">
        <v>13</v>
      </c>
      <c r="R5" s="35" t="s">
        <v>132</v>
      </c>
    </row>
    <row r="6" spans="1:24" ht="14.25">
      <c r="A6" s="23" t="s">
        <v>19</v>
      </c>
      <c r="B6" s="35" t="s">
        <v>133</v>
      </c>
      <c r="C6" s="35" t="s">
        <v>134</v>
      </c>
      <c r="D6" s="23" t="s">
        <v>19</v>
      </c>
      <c r="E6" s="35" t="s">
        <v>135</v>
      </c>
      <c r="F6" s="35" t="s">
        <v>136</v>
      </c>
      <c r="H6" s="8" t="s">
        <v>19</v>
      </c>
      <c r="I6" s="8">
        <v>2026</v>
      </c>
      <c r="J6" s="8">
        <v>2026</v>
      </c>
      <c r="K6" s="8">
        <v>2744</v>
      </c>
      <c r="L6" s="8">
        <v>2744</v>
      </c>
      <c r="M6" s="8">
        <v>2380</v>
      </c>
      <c r="N6" s="37">
        <f t="shared" si="0"/>
        <v>2384</v>
      </c>
      <c r="O6" s="37">
        <f t="shared" si="1"/>
        <v>359.00696372076101</v>
      </c>
      <c r="Q6" s="23" t="s">
        <v>19</v>
      </c>
      <c r="R6" s="35" t="s">
        <v>136</v>
      </c>
    </row>
    <row r="7" spans="1:24" ht="14.25">
      <c r="A7" s="23" t="s">
        <v>25</v>
      </c>
      <c r="B7" s="35" t="s">
        <v>137</v>
      </c>
      <c r="C7" s="35" t="s">
        <v>138</v>
      </c>
      <c r="D7" s="23" t="s">
        <v>25</v>
      </c>
      <c r="E7" s="35" t="s">
        <v>139</v>
      </c>
      <c r="F7" s="35" t="s">
        <v>140</v>
      </c>
      <c r="H7" s="8" t="s">
        <v>25</v>
      </c>
      <c r="I7" s="8">
        <v>1859</v>
      </c>
      <c r="J7" s="8">
        <v>1859</v>
      </c>
      <c r="K7" s="8">
        <v>2229</v>
      </c>
      <c r="L7" s="8">
        <v>2229</v>
      </c>
      <c r="M7" s="8">
        <v>2043</v>
      </c>
      <c r="N7" s="37">
        <f t="shared" si="0"/>
        <v>2043.8</v>
      </c>
      <c r="O7" s="37">
        <f t="shared" si="1"/>
        <v>185.000540539751</v>
      </c>
      <c r="Q7" s="23" t="s">
        <v>25</v>
      </c>
      <c r="R7" s="35" t="s">
        <v>140</v>
      </c>
    </row>
    <row r="8" spans="1:24" ht="14.25">
      <c r="A8" s="23" t="s">
        <v>31</v>
      </c>
      <c r="B8" s="35" t="s">
        <v>141</v>
      </c>
      <c r="C8" s="35" t="s">
        <v>142</v>
      </c>
      <c r="D8" s="23" t="s">
        <v>31</v>
      </c>
      <c r="E8" s="35" t="s">
        <v>143</v>
      </c>
      <c r="F8" s="35" t="s">
        <v>144</v>
      </c>
      <c r="H8" s="8" t="s">
        <v>31</v>
      </c>
      <c r="I8" s="8">
        <v>2337</v>
      </c>
      <c r="J8" s="8">
        <v>2337</v>
      </c>
      <c r="K8" s="8">
        <v>2861</v>
      </c>
      <c r="L8" s="8">
        <v>2861</v>
      </c>
      <c r="M8" s="8">
        <v>2598</v>
      </c>
      <c r="N8" s="37">
        <f t="shared" si="0"/>
        <v>2598.8000000000002</v>
      </c>
      <c r="O8" s="37">
        <f t="shared" si="1"/>
        <v>262.000381679111</v>
      </c>
      <c r="Q8" s="23" t="s">
        <v>31</v>
      </c>
      <c r="R8" s="35" t="s">
        <v>144</v>
      </c>
    </row>
    <row r="9" spans="1:24" ht="14.25">
      <c r="A9" s="23" t="s">
        <v>37</v>
      </c>
      <c r="B9" s="35" t="s">
        <v>145</v>
      </c>
      <c r="C9" s="35" t="s">
        <v>146</v>
      </c>
      <c r="D9" s="23" t="s">
        <v>37</v>
      </c>
      <c r="E9" s="35" t="s">
        <v>147</v>
      </c>
      <c r="F9" s="35" t="s">
        <v>148</v>
      </c>
      <c r="H9" s="8" t="s">
        <v>37</v>
      </c>
      <c r="I9" s="8">
        <v>2245</v>
      </c>
      <c r="J9" s="8">
        <v>2245</v>
      </c>
      <c r="K9" s="8">
        <v>2729</v>
      </c>
      <c r="L9" s="8">
        <v>2729</v>
      </c>
      <c r="M9" s="8">
        <v>2486</v>
      </c>
      <c r="N9" s="37">
        <f t="shared" si="0"/>
        <v>2486.8000000000002</v>
      </c>
      <c r="O9" s="37">
        <f t="shared" si="1"/>
        <v>242.00041322278801</v>
      </c>
      <c r="Q9" s="23" t="s">
        <v>37</v>
      </c>
      <c r="R9" s="35" t="s">
        <v>148</v>
      </c>
    </row>
    <row r="10" spans="1:24" ht="14.25">
      <c r="A10" s="23" t="s">
        <v>43</v>
      </c>
      <c r="B10" s="35" t="s">
        <v>149</v>
      </c>
      <c r="C10" s="35" t="s">
        <v>150</v>
      </c>
      <c r="D10" s="23" t="s">
        <v>43</v>
      </c>
      <c r="E10" s="35" t="s">
        <v>151</v>
      </c>
      <c r="F10" s="35" t="s">
        <v>152</v>
      </c>
      <c r="H10" s="8" t="s">
        <v>43</v>
      </c>
      <c r="I10" s="8">
        <v>1532</v>
      </c>
      <c r="J10" s="8">
        <v>1532</v>
      </c>
      <c r="K10" s="8">
        <v>2282</v>
      </c>
      <c r="L10" s="8">
        <v>2282</v>
      </c>
      <c r="M10" s="8">
        <v>1906</v>
      </c>
      <c r="N10" s="37">
        <f t="shared" si="0"/>
        <v>1906.8</v>
      </c>
      <c r="O10" s="37">
        <f t="shared" si="1"/>
        <v>375.00026666657197</v>
      </c>
      <c r="Q10" s="23" t="s">
        <v>43</v>
      </c>
      <c r="R10" s="35" t="s">
        <v>152</v>
      </c>
    </row>
    <row r="11" spans="1:24" ht="14.25">
      <c r="A11" s="23" t="s">
        <v>51</v>
      </c>
      <c r="B11" s="35" t="s">
        <v>153</v>
      </c>
      <c r="C11" s="35" t="s">
        <v>154</v>
      </c>
      <c r="D11" s="23" t="s">
        <v>51</v>
      </c>
      <c r="E11" s="35" t="s">
        <v>155</v>
      </c>
      <c r="F11" s="35" t="s">
        <v>156</v>
      </c>
      <c r="H11" s="8" t="s">
        <v>51</v>
      </c>
      <c r="I11" s="8">
        <v>1977</v>
      </c>
      <c r="J11" s="8">
        <v>1977</v>
      </c>
      <c r="K11" s="8">
        <v>2461</v>
      </c>
      <c r="L11" s="8">
        <v>2461</v>
      </c>
      <c r="M11" s="8">
        <v>2218</v>
      </c>
      <c r="N11" s="37">
        <f t="shared" si="0"/>
        <v>2218.8000000000002</v>
      </c>
      <c r="O11" s="37">
        <f t="shared" si="1"/>
        <v>242.00041322278801</v>
      </c>
      <c r="Q11" s="23" t="s">
        <v>51</v>
      </c>
      <c r="R11" s="35" t="s">
        <v>156</v>
      </c>
    </row>
    <row r="12" spans="1:24" ht="14.25">
      <c r="A12" s="23" t="s">
        <v>71</v>
      </c>
      <c r="B12" s="35" t="s">
        <v>157</v>
      </c>
      <c r="C12" s="35" t="s">
        <v>158</v>
      </c>
      <c r="D12" s="23" t="s">
        <v>71</v>
      </c>
      <c r="E12" s="35" t="s">
        <v>159</v>
      </c>
      <c r="F12" s="35" t="s">
        <v>160</v>
      </c>
      <c r="H12" s="8" t="s">
        <v>71</v>
      </c>
      <c r="I12" s="8">
        <v>2121</v>
      </c>
      <c r="J12" s="8">
        <v>2121</v>
      </c>
      <c r="K12" s="8">
        <v>2547</v>
      </c>
      <c r="L12" s="8">
        <v>2547</v>
      </c>
      <c r="M12" s="8">
        <v>2333</v>
      </c>
      <c r="N12" s="37">
        <f t="shared" si="0"/>
        <v>2333.8000000000002</v>
      </c>
      <c r="O12" s="37">
        <f t="shared" si="1"/>
        <v>213.00046948305101</v>
      </c>
      <c r="Q12" s="23" t="s">
        <v>71</v>
      </c>
      <c r="R12" s="35" t="s">
        <v>160</v>
      </c>
    </row>
    <row r="13" spans="1:24" ht="14.25">
      <c r="A13" s="32" t="s">
        <v>76</v>
      </c>
      <c r="B13" s="36" t="s">
        <v>161</v>
      </c>
      <c r="C13" s="36" t="s">
        <v>162</v>
      </c>
      <c r="D13" s="32" t="s">
        <v>76</v>
      </c>
      <c r="E13" s="36" t="s">
        <v>163</v>
      </c>
      <c r="F13" s="36" t="s">
        <v>164</v>
      </c>
      <c r="H13" s="8" t="s">
        <v>76</v>
      </c>
      <c r="I13" s="8">
        <v>789</v>
      </c>
      <c r="J13" s="8">
        <v>789</v>
      </c>
      <c r="K13" s="8">
        <v>911</v>
      </c>
      <c r="L13" s="8">
        <v>911</v>
      </c>
      <c r="M13" s="8">
        <v>849</v>
      </c>
      <c r="N13" s="37">
        <f t="shared" si="0"/>
        <v>849.8</v>
      </c>
      <c r="O13" s="37">
        <f t="shared" si="1"/>
        <v>61.001639322234603</v>
      </c>
      <c r="Q13" s="32" t="s">
        <v>76</v>
      </c>
      <c r="R13" s="36" t="s">
        <v>164</v>
      </c>
    </row>
    <row r="15" spans="1:24">
      <c r="B15" s="68" t="s">
        <v>165</v>
      </c>
      <c r="C15" s="68"/>
      <c r="D15" s="68"/>
      <c r="E15" s="68"/>
      <c r="F15" s="68"/>
      <c r="G15" s="68"/>
      <c r="H15" s="68"/>
      <c r="I15" s="68"/>
      <c r="K15" s="69" t="s">
        <v>166</v>
      </c>
      <c r="L15" s="69"/>
      <c r="M15" s="69"/>
      <c r="N15" s="69"/>
      <c r="O15" s="69"/>
      <c r="P15" s="69"/>
      <c r="Q15" s="69"/>
      <c r="R15" s="69"/>
    </row>
    <row r="16" spans="1:24" ht="27">
      <c r="B16" s="7" t="s">
        <v>57</v>
      </c>
      <c r="C16" s="7" t="s">
        <v>58</v>
      </c>
      <c r="D16" s="7" t="s">
        <v>59</v>
      </c>
      <c r="E16" s="7" t="s">
        <v>60</v>
      </c>
      <c r="F16" s="7" t="s">
        <v>61</v>
      </c>
      <c r="G16" s="7" t="s">
        <v>62</v>
      </c>
      <c r="H16" s="7" t="s">
        <v>63</v>
      </c>
      <c r="I16" s="7" t="s">
        <v>64</v>
      </c>
      <c r="K16" s="7" t="s">
        <v>57</v>
      </c>
      <c r="L16" s="7" t="s">
        <v>58</v>
      </c>
      <c r="M16" s="7" t="s">
        <v>59</v>
      </c>
      <c r="N16" s="7" t="s">
        <v>60</v>
      </c>
      <c r="O16" s="7" t="s">
        <v>61</v>
      </c>
      <c r="P16" s="7" t="s">
        <v>62</v>
      </c>
      <c r="Q16" s="7" t="s">
        <v>63</v>
      </c>
      <c r="R16" s="7" t="s">
        <v>64</v>
      </c>
    </row>
    <row r="17" spans="2:18" ht="14.25">
      <c r="B17" s="8" t="s">
        <v>7</v>
      </c>
      <c r="C17" s="8">
        <v>1555</v>
      </c>
      <c r="D17" s="8">
        <v>1555</v>
      </c>
      <c r="E17" s="8">
        <v>1865</v>
      </c>
      <c r="F17" s="8">
        <v>1865</v>
      </c>
      <c r="G17" s="8">
        <v>1715</v>
      </c>
      <c r="H17" s="3">
        <f t="shared" ref="H17:H26" si="2">AVERAGE(C17:G17)</f>
        <v>1711</v>
      </c>
      <c r="I17" s="37">
        <f t="shared" ref="I17:I26" si="3">STDEV(C17:G17)</f>
        <v>155.016128193166</v>
      </c>
      <c r="K17" s="8" t="s">
        <v>7</v>
      </c>
      <c r="L17" s="8">
        <v>1487</v>
      </c>
      <c r="M17" s="8">
        <v>1487</v>
      </c>
      <c r="N17" s="8">
        <v>1671</v>
      </c>
      <c r="O17" s="8">
        <v>1671</v>
      </c>
      <c r="P17" s="8">
        <v>1574</v>
      </c>
      <c r="Q17" s="3">
        <f t="shared" ref="Q17:Q26" si="4">AVERAGE(L17:P17)</f>
        <v>1578</v>
      </c>
      <c r="R17" s="37">
        <f t="shared" ref="R17:R26" si="5">STDEV(L17:P17)</f>
        <v>92.027169901067793</v>
      </c>
    </row>
    <row r="18" spans="2:18" ht="14.25">
      <c r="B18" s="8" t="s">
        <v>13</v>
      </c>
      <c r="C18" s="8">
        <v>1233</v>
      </c>
      <c r="D18" s="8">
        <v>1233</v>
      </c>
      <c r="E18" s="8">
        <v>1432</v>
      </c>
      <c r="F18" s="8">
        <v>1432</v>
      </c>
      <c r="G18" s="8">
        <v>1330</v>
      </c>
      <c r="H18" s="3">
        <f t="shared" si="2"/>
        <v>1332</v>
      </c>
      <c r="I18" s="37">
        <f t="shared" si="3"/>
        <v>99.506281208776002</v>
      </c>
      <c r="K18" s="8" t="s">
        <v>13</v>
      </c>
      <c r="L18" s="8">
        <v>1106</v>
      </c>
      <c r="M18" s="8">
        <v>1106</v>
      </c>
      <c r="N18" s="8">
        <v>1232</v>
      </c>
      <c r="O18" s="8">
        <v>1232</v>
      </c>
      <c r="P18" s="8">
        <v>1164</v>
      </c>
      <c r="Q18" s="3">
        <f t="shared" si="4"/>
        <v>1168</v>
      </c>
      <c r="R18" s="37">
        <f t="shared" si="5"/>
        <v>63.0396700498979</v>
      </c>
    </row>
    <row r="19" spans="2:18" ht="14.25">
      <c r="B19" s="8" t="s">
        <v>19</v>
      </c>
      <c r="C19" s="8">
        <v>1216</v>
      </c>
      <c r="D19" s="8">
        <v>1216</v>
      </c>
      <c r="E19" s="8">
        <v>1514</v>
      </c>
      <c r="F19" s="8">
        <v>1514</v>
      </c>
      <c r="G19" s="8">
        <v>1360</v>
      </c>
      <c r="H19" s="3">
        <f t="shared" si="2"/>
        <v>1364</v>
      </c>
      <c r="I19" s="37">
        <f t="shared" si="3"/>
        <v>149.01677757890201</v>
      </c>
      <c r="K19" s="8" t="s">
        <v>19</v>
      </c>
      <c r="L19" s="8">
        <v>1041</v>
      </c>
      <c r="M19" s="8">
        <v>1041</v>
      </c>
      <c r="N19" s="8">
        <v>1211</v>
      </c>
      <c r="O19" s="8">
        <v>1211</v>
      </c>
      <c r="P19" s="8">
        <v>1121</v>
      </c>
      <c r="Q19" s="3">
        <f t="shared" si="4"/>
        <v>1125</v>
      </c>
      <c r="R19" s="37">
        <f t="shared" si="5"/>
        <v>85.029406677925294</v>
      </c>
    </row>
    <row r="20" spans="2:18" ht="14.25">
      <c r="B20" s="8" t="s">
        <v>25</v>
      </c>
      <c r="C20" s="8">
        <v>1520</v>
      </c>
      <c r="D20" s="8">
        <v>1520</v>
      </c>
      <c r="E20" s="8">
        <v>1924</v>
      </c>
      <c r="F20" s="8">
        <v>1924</v>
      </c>
      <c r="G20" s="8">
        <v>1717</v>
      </c>
      <c r="H20" s="3">
        <f t="shared" si="2"/>
        <v>1721</v>
      </c>
      <c r="I20" s="37">
        <f t="shared" si="3"/>
        <v>202.01237585851001</v>
      </c>
      <c r="K20" s="8" t="s">
        <v>25</v>
      </c>
      <c r="L20" s="8">
        <v>1459</v>
      </c>
      <c r="M20" s="8">
        <v>1459</v>
      </c>
      <c r="N20" s="8">
        <v>1655</v>
      </c>
      <c r="O20" s="8">
        <v>1655</v>
      </c>
      <c r="P20" s="8">
        <v>1552</v>
      </c>
      <c r="Q20" s="3">
        <f t="shared" si="4"/>
        <v>1556</v>
      </c>
      <c r="R20" s="37">
        <f t="shared" si="5"/>
        <v>98.0255068846879</v>
      </c>
    </row>
    <row r="21" spans="2:18" ht="14.25">
      <c r="B21" s="8" t="s">
        <v>31</v>
      </c>
      <c r="C21" s="8">
        <v>1136</v>
      </c>
      <c r="D21" s="8">
        <v>1136</v>
      </c>
      <c r="E21" s="8">
        <v>1460</v>
      </c>
      <c r="F21" s="8">
        <v>1460</v>
      </c>
      <c r="G21" s="8">
        <v>1293</v>
      </c>
      <c r="H21" s="3">
        <f t="shared" si="2"/>
        <v>1297</v>
      </c>
      <c r="I21" s="37">
        <f t="shared" si="3"/>
        <v>162.01543136380599</v>
      </c>
      <c r="K21" s="8" t="s">
        <v>31</v>
      </c>
      <c r="L21" s="8">
        <v>1096</v>
      </c>
      <c r="M21" s="8">
        <v>1096</v>
      </c>
      <c r="N21" s="8">
        <v>1270</v>
      </c>
      <c r="O21" s="8">
        <v>1270</v>
      </c>
      <c r="P21" s="8">
        <v>1178</v>
      </c>
      <c r="Q21" s="3">
        <f t="shared" si="4"/>
        <v>1182</v>
      </c>
      <c r="R21" s="37">
        <f t="shared" si="5"/>
        <v>87.028730888138298</v>
      </c>
    </row>
    <row r="22" spans="2:18" ht="14.25">
      <c r="B22" s="8" t="s">
        <v>37</v>
      </c>
      <c r="C22" s="8">
        <v>1253</v>
      </c>
      <c r="D22" s="8">
        <v>1253</v>
      </c>
      <c r="E22" s="8">
        <v>1393</v>
      </c>
      <c r="F22" s="8">
        <v>1393</v>
      </c>
      <c r="G22" s="8">
        <v>1318</v>
      </c>
      <c r="H22" s="3">
        <f t="shared" si="2"/>
        <v>1322</v>
      </c>
      <c r="I22" s="37">
        <f t="shared" si="3"/>
        <v>70.035705179572503</v>
      </c>
      <c r="K22" s="8" t="s">
        <v>37</v>
      </c>
      <c r="L22" s="8">
        <v>1179</v>
      </c>
      <c r="M22" s="8">
        <v>1179</v>
      </c>
      <c r="N22" s="8">
        <v>1353</v>
      </c>
      <c r="O22" s="8">
        <v>1353</v>
      </c>
      <c r="P22" s="8">
        <v>1261</v>
      </c>
      <c r="Q22" s="3">
        <f t="shared" si="4"/>
        <v>1265</v>
      </c>
      <c r="R22" s="37">
        <f t="shared" si="5"/>
        <v>87.028730888138298</v>
      </c>
    </row>
    <row r="23" spans="2:18" ht="14.25">
      <c r="B23" s="8" t="s">
        <v>43</v>
      </c>
      <c r="C23" s="8">
        <v>1577</v>
      </c>
      <c r="D23" s="8">
        <v>1577</v>
      </c>
      <c r="E23" s="8">
        <v>2009</v>
      </c>
      <c r="F23" s="8">
        <v>2009</v>
      </c>
      <c r="G23" s="8">
        <v>1788</v>
      </c>
      <c r="H23" s="3">
        <f t="shared" si="2"/>
        <v>1792</v>
      </c>
      <c r="I23" s="37">
        <f t="shared" si="3"/>
        <v>216.01157376399999</v>
      </c>
      <c r="K23" s="8" t="s">
        <v>43</v>
      </c>
      <c r="L23" s="8">
        <v>1436</v>
      </c>
      <c r="M23" s="8">
        <v>1436</v>
      </c>
      <c r="N23" s="8">
        <v>1720</v>
      </c>
      <c r="O23" s="8">
        <v>1720</v>
      </c>
      <c r="P23" s="8">
        <v>1573</v>
      </c>
      <c r="Q23" s="3">
        <f t="shared" si="4"/>
        <v>1577</v>
      </c>
      <c r="R23" s="37">
        <f t="shared" si="5"/>
        <v>142.01760454253599</v>
      </c>
    </row>
    <row r="24" spans="2:18" ht="14.25">
      <c r="B24" s="8" t="s">
        <v>51</v>
      </c>
      <c r="C24" s="8">
        <v>1302</v>
      </c>
      <c r="D24" s="8">
        <v>1302</v>
      </c>
      <c r="E24" s="8">
        <v>1616</v>
      </c>
      <c r="F24" s="8">
        <v>1616</v>
      </c>
      <c r="G24" s="8">
        <v>1454</v>
      </c>
      <c r="H24" s="3">
        <f t="shared" si="2"/>
        <v>1458</v>
      </c>
      <c r="I24" s="37">
        <f t="shared" si="3"/>
        <v>157.015922759445</v>
      </c>
      <c r="K24" s="8" t="s">
        <v>51</v>
      </c>
      <c r="L24" s="8">
        <v>1226</v>
      </c>
      <c r="M24" s="8">
        <v>1226</v>
      </c>
      <c r="N24" s="8">
        <v>1356</v>
      </c>
      <c r="O24" s="8">
        <v>1356</v>
      </c>
      <c r="P24" s="8">
        <v>1286</v>
      </c>
      <c r="Q24" s="3">
        <f t="shared" si="4"/>
        <v>1290</v>
      </c>
      <c r="R24" s="37">
        <f t="shared" si="5"/>
        <v>65.038450166036398</v>
      </c>
    </row>
    <row r="25" spans="2:18" ht="14.25">
      <c r="B25" s="8" t="s">
        <v>71</v>
      </c>
      <c r="C25" s="8">
        <v>1208</v>
      </c>
      <c r="D25" s="8">
        <v>1208</v>
      </c>
      <c r="E25" s="8">
        <v>1412</v>
      </c>
      <c r="F25" s="8">
        <v>1412</v>
      </c>
      <c r="G25" s="8">
        <v>1305</v>
      </c>
      <c r="H25" s="3">
        <f t="shared" si="2"/>
        <v>1309</v>
      </c>
      <c r="I25" s="37">
        <f t="shared" si="3"/>
        <v>102.02450685987201</v>
      </c>
      <c r="K25" s="8" t="s">
        <v>71</v>
      </c>
      <c r="L25" s="8">
        <v>1139</v>
      </c>
      <c r="M25" s="8">
        <v>1139</v>
      </c>
      <c r="N25" s="8">
        <v>1279</v>
      </c>
      <c r="O25" s="8">
        <v>1279</v>
      </c>
      <c r="P25" s="8">
        <v>1204</v>
      </c>
      <c r="Q25" s="3">
        <f t="shared" si="4"/>
        <v>1208</v>
      </c>
      <c r="R25" s="37">
        <f t="shared" si="5"/>
        <v>70.035705179572503</v>
      </c>
    </row>
    <row r="26" spans="2:18" ht="14.25">
      <c r="B26" s="8" t="s">
        <v>76</v>
      </c>
      <c r="C26" s="8">
        <v>549</v>
      </c>
      <c r="D26" s="8">
        <v>549</v>
      </c>
      <c r="E26" s="8">
        <v>649</v>
      </c>
      <c r="F26" s="8">
        <v>649</v>
      </c>
      <c r="G26" s="8">
        <v>594</v>
      </c>
      <c r="H26" s="3">
        <f t="shared" si="2"/>
        <v>598</v>
      </c>
      <c r="I26" s="37">
        <f t="shared" si="3"/>
        <v>50.049975024968802</v>
      </c>
      <c r="K26" s="8" t="s">
        <v>76</v>
      </c>
      <c r="L26" s="8">
        <v>259</v>
      </c>
      <c r="M26" s="8">
        <v>259</v>
      </c>
      <c r="N26" s="8">
        <v>381</v>
      </c>
      <c r="O26" s="8">
        <v>381</v>
      </c>
      <c r="P26" s="8">
        <v>315</v>
      </c>
      <c r="Q26" s="3">
        <f t="shared" si="4"/>
        <v>319</v>
      </c>
      <c r="R26" s="37">
        <f t="shared" si="5"/>
        <v>61.040969848127403</v>
      </c>
    </row>
  </sheetData>
  <mergeCells count="7">
    <mergeCell ref="A2:A3"/>
    <mergeCell ref="B2:C2"/>
    <mergeCell ref="E2:F2"/>
    <mergeCell ref="H2:O2"/>
    <mergeCell ref="Q2:X2"/>
    <mergeCell ref="B15:I15"/>
    <mergeCell ref="K15:R15"/>
  </mergeCells>
  <phoneticPr fontId="28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8" zoomScale="70" zoomScaleNormal="70" workbookViewId="0">
      <selection activeCell="B29" sqref="B29"/>
    </sheetView>
  </sheetViews>
  <sheetFormatPr defaultColWidth="8.75" defaultRowHeight="13.5"/>
  <cols>
    <col min="10" max="10" width="12.625" customWidth="1"/>
    <col min="21" max="21" width="13.125" customWidth="1"/>
  </cols>
  <sheetData>
    <row r="1" spans="1:22">
      <c r="A1" s="70" t="s">
        <v>167</v>
      </c>
      <c r="B1" s="71"/>
      <c r="C1" s="71"/>
      <c r="D1" s="71"/>
      <c r="E1" s="71"/>
      <c r="F1" s="71"/>
      <c r="G1" s="71"/>
      <c r="H1" s="71"/>
      <c r="I1" s="71"/>
      <c r="J1" s="71"/>
      <c r="L1" s="70" t="s">
        <v>168</v>
      </c>
      <c r="M1" s="71"/>
      <c r="N1" s="71"/>
      <c r="O1" s="71"/>
      <c r="P1" s="71"/>
      <c r="Q1" s="71"/>
      <c r="R1" s="71"/>
      <c r="S1" s="71"/>
      <c r="T1" s="71"/>
      <c r="U1" s="71"/>
    </row>
    <row r="2" spans="1:22">
      <c r="B2" s="5" t="s">
        <v>57</v>
      </c>
      <c r="C2" s="72" t="s">
        <v>169</v>
      </c>
      <c r="D2" s="72"/>
      <c r="E2" s="72"/>
      <c r="F2" s="72"/>
      <c r="G2" s="72"/>
      <c r="H2" s="19" t="s">
        <v>63</v>
      </c>
      <c r="I2" s="19" t="s">
        <v>64</v>
      </c>
      <c r="J2" s="28"/>
      <c r="M2" s="5" t="s">
        <v>57</v>
      </c>
      <c r="N2" s="72" t="s">
        <v>169</v>
      </c>
      <c r="O2" s="72"/>
      <c r="P2" s="72"/>
      <c r="Q2" s="72"/>
      <c r="R2" s="72"/>
      <c r="S2" s="19" t="s">
        <v>63</v>
      </c>
      <c r="T2" s="19" t="s">
        <v>64</v>
      </c>
      <c r="U2" s="28"/>
    </row>
    <row r="3" spans="1:22">
      <c r="A3" s="73" t="s">
        <v>7</v>
      </c>
      <c r="B3" s="77"/>
      <c r="C3" s="78">
        <v>6.7939799999999995E-2</v>
      </c>
      <c r="D3" s="78">
        <v>6.9496799999999997E-2</v>
      </c>
      <c r="E3" s="78">
        <v>7.9011200000000004E-2</v>
      </c>
      <c r="F3" s="78">
        <v>9.25034E-2</v>
      </c>
      <c r="G3" s="78">
        <v>7.2195599999999999E-2</v>
      </c>
      <c r="H3" s="78">
        <f>AVERAGE(C3:G4)*10</f>
        <v>0.76229360000000002</v>
      </c>
      <c r="I3" s="78">
        <f>STDEV(C3:G4)*10</f>
        <v>0.100361646134368</v>
      </c>
      <c r="J3" s="79" t="str">
        <f>ROUND(H3,2)&amp;"±"&amp;ROUND(I3,2)</f>
        <v>0.76±0.1</v>
      </c>
      <c r="K3" t="s">
        <v>170</v>
      </c>
      <c r="L3" s="73" t="s">
        <v>7</v>
      </c>
      <c r="M3" s="77"/>
      <c r="N3" s="78">
        <v>7.6764499999999999E-2</v>
      </c>
      <c r="O3" s="78">
        <v>4.43869E-2</v>
      </c>
      <c r="P3" s="78">
        <v>4.2869200000000003E-2</v>
      </c>
      <c r="Q3" s="78">
        <v>6.5381750000000002E-2</v>
      </c>
      <c r="R3" s="78">
        <v>5.425195E-2</v>
      </c>
      <c r="S3" s="78">
        <f>AVERAGE(N3:R4)</f>
        <v>5.6730860000000001E-2</v>
      </c>
      <c r="T3" s="78">
        <f>STDEV(N5:R6)</f>
        <v>7.4006789783100302E-3</v>
      </c>
      <c r="U3" s="79" t="str">
        <f>ROUND(S3,3)&amp;"±"&amp;ROUND(T3,3)</f>
        <v>0.057±0.007</v>
      </c>
      <c r="V3" s="71" t="s">
        <v>171</v>
      </c>
    </row>
    <row r="4" spans="1:22">
      <c r="A4" s="68"/>
      <c r="B4" s="77"/>
      <c r="C4" s="78"/>
      <c r="D4" s="78"/>
      <c r="E4" s="78"/>
      <c r="F4" s="78"/>
      <c r="G4" s="78"/>
      <c r="H4" s="78"/>
      <c r="I4" s="78"/>
      <c r="J4" s="79"/>
      <c r="L4" s="68"/>
      <c r="M4" s="77"/>
      <c r="N4" s="78"/>
      <c r="O4" s="78"/>
      <c r="P4" s="78"/>
      <c r="Q4" s="78"/>
      <c r="R4" s="78"/>
      <c r="S4" s="78"/>
      <c r="T4" s="78"/>
      <c r="U4" s="79"/>
      <c r="V4" s="71"/>
    </row>
    <row r="5" spans="1:22">
      <c r="A5" s="73" t="s">
        <v>13</v>
      </c>
      <c r="B5" s="77"/>
      <c r="C5" s="78">
        <v>6.8423600000000001E-2</v>
      </c>
      <c r="D5" s="78">
        <v>8.8560799999999995E-2</v>
      </c>
      <c r="E5" s="78">
        <v>6.3441200000000003E-2</v>
      </c>
      <c r="F5" s="78">
        <v>6.2299399999999998E-2</v>
      </c>
      <c r="G5" s="78">
        <v>7.8595999999999999E-2</v>
      </c>
      <c r="H5" s="78">
        <f>AVERAGE(C5:G6)*10</f>
        <v>0.72264200000000001</v>
      </c>
      <c r="I5" s="78">
        <f>STDEV(C5:G6)*10</f>
        <v>0.11153067282142599</v>
      </c>
      <c r="J5" s="79" t="str">
        <f t="shared" ref="J5:J7" si="0">ROUND(H5,2)&amp;"±"&amp;ROUND(I5,2)</f>
        <v>0.72±0.11</v>
      </c>
      <c r="K5" t="s">
        <v>172</v>
      </c>
      <c r="L5" s="73" t="s">
        <v>13</v>
      </c>
      <c r="M5" s="77"/>
      <c r="N5" s="78">
        <v>8.2329399999999997E-2</v>
      </c>
      <c r="O5" s="78">
        <v>8.3341200000000004E-2</v>
      </c>
      <c r="P5" s="78">
        <v>8.9664949999999993E-2</v>
      </c>
      <c r="Q5" s="78">
        <v>9.9024100000000004E-2</v>
      </c>
      <c r="R5" s="78">
        <v>8.1317600000000004E-2</v>
      </c>
      <c r="S5" s="78">
        <f>AVERAGE(N5:R6)</f>
        <v>8.7135450000000003E-2</v>
      </c>
      <c r="T5" s="78">
        <f>STDEV(N3:R4)</f>
        <v>1.43774875297025E-2</v>
      </c>
      <c r="U5" s="79" t="str">
        <f>ROUND(S5,3)&amp;"±"&amp;ROUND(T5,3)</f>
        <v>0.087±0.014</v>
      </c>
      <c r="V5" s="71" t="s">
        <v>173</v>
      </c>
    </row>
    <row r="6" spans="1:22">
      <c r="A6" s="68"/>
      <c r="B6" s="77"/>
      <c r="C6" s="78"/>
      <c r="D6" s="78"/>
      <c r="E6" s="78"/>
      <c r="F6" s="78"/>
      <c r="G6" s="78"/>
      <c r="H6" s="78"/>
      <c r="I6" s="78"/>
      <c r="J6" s="79"/>
      <c r="L6" s="68"/>
      <c r="M6" s="77"/>
      <c r="N6" s="78"/>
      <c r="O6" s="78"/>
      <c r="P6" s="78"/>
      <c r="Q6" s="78"/>
      <c r="R6" s="78"/>
      <c r="S6" s="78"/>
      <c r="T6" s="78"/>
      <c r="U6" s="79"/>
      <c r="V6" s="71"/>
    </row>
    <row r="7" spans="1:22">
      <c r="A7" s="73" t="s">
        <v>19</v>
      </c>
      <c r="B7" s="77"/>
      <c r="C7" s="78">
        <v>8.28184E-2</v>
      </c>
      <c r="D7" s="78">
        <v>0.1070002</v>
      </c>
      <c r="E7" s="78">
        <v>8.3266999999999994E-2</v>
      </c>
      <c r="F7" s="78">
        <v>8.2299399999999995E-2</v>
      </c>
      <c r="G7" s="78">
        <v>7.2679400000000005E-2</v>
      </c>
      <c r="H7" s="78">
        <f>AVERAGE(C7:G8)*10</f>
        <v>0.85612880000000002</v>
      </c>
      <c r="I7" s="78">
        <f>STDEV(C7:G8)*10</f>
        <v>0.12737580057138001</v>
      </c>
      <c r="J7" s="79" t="str">
        <f t="shared" si="0"/>
        <v>0.86±0.13</v>
      </c>
      <c r="K7" t="s">
        <v>174</v>
      </c>
      <c r="L7" s="73" t="s">
        <v>19</v>
      </c>
      <c r="M7" s="77"/>
      <c r="N7" s="78">
        <v>0.1126834</v>
      </c>
      <c r="O7" s="78">
        <v>9.64946E-2</v>
      </c>
      <c r="P7" s="78">
        <v>0.1101539</v>
      </c>
      <c r="Q7" s="78">
        <v>8.2329399999999997E-2</v>
      </c>
      <c r="R7" s="78">
        <v>8.9412000000000005E-2</v>
      </c>
      <c r="S7" s="78">
        <f>AVERAGE(N7:R8)</f>
        <v>9.8214659999999995E-2</v>
      </c>
      <c r="T7" s="78">
        <f>STDEV(N7:R8)</f>
        <v>1.3083164790218E-2</v>
      </c>
      <c r="U7" s="79" t="str">
        <f>ROUND(S7,3)&amp;"±"&amp;ROUND(T7,3)</f>
        <v>0.098±0.013</v>
      </c>
      <c r="V7" s="71" t="s">
        <v>175</v>
      </c>
    </row>
    <row r="8" spans="1:22">
      <c r="A8" s="68"/>
      <c r="B8" s="77"/>
      <c r="C8" s="78"/>
      <c r="D8" s="78"/>
      <c r="E8" s="78"/>
      <c r="F8" s="78"/>
      <c r="G8" s="78"/>
      <c r="H8" s="78"/>
      <c r="I8" s="78"/>
      <c r="J8" s="79"/>
      <c r="L8" s="68"/>
      <c r="M8" s="77"/>
      <c r="N8" s="78"/>
      <c r="O8" s="78"/>
      <c r="P8" s="78"/>
      <c r="Q8" s="78"/>
      <c r="R8" s="78"/>
      <c r="S8" s="78"/>
      <c r="T8" s="78"/>
      <c r="U8" s="79"/>
      <c r="V8" s="71"/>
    </row>
    <row r="9" spans="1:22">
      <c r="A9" s="74" t="s">
        <v>25</v>
      </c>
      <c r="B9" s="78"/>
      <c r="C9" s="78">
        <v>0.77815000000000001</v>
      </c>
      <c r="D9" s="78">
        <v>0.77815000000000001</v>
      </c>
      <c r="E9" s="78">
        <v>0.99887000000000004</v>
      </c>
      <c r="F9" s="78">
        <v>0.99887000000000004</v>
      </c>
      <c r="G9" s="78">
        <v>0.88851000000000002</v>
      </c>
      <c r="H9" s="78">
        <f>AVERAGE(C9:G10)*10</f>
        <v>8.8850999999999996</v>
      </c>
      <c r="I9" s="78">
        <f>STDEV(C9:G10)*10</f>
        <v>1.1035999999999999</v>
      </c>
      <c r="J9" s="79" t="str">
        <f t="shared" ref="J9:J13" si="1">ROUND(H9,2)&amp;"±"&amp;ROUND(I9,2)</f>
        <v>8.89±1.1</v>
      </c>
      <c r="K9" t="s">
        <v>176</v>
      </c>
      <c r="L9" s="73" t="s">
        <v>25</v>
      </c>
      <c r="M9" s="78"/>
      <c r="N9" s="78">
        <v>9.85182E-2</v>
      </c>
      <c r="O9" s="78">
        <v>0.1126834</v>
      </c>
      <c r="P9" s="78">
        <v>0.10383015</v>
      </c>
      <c r="Q9" s="78">
        <v>0.1106598</v>
      </c>
      <c r="R9" s="78">
        <v>0.1182483</v>
      </c>
      <c r="S9" s="78">
        <f>AVERAGE(N9:R10)</f>
        <v>0.10878797</v>
      </c>
      <c r="T9" s="78">
        <f>STDEV(N9:R10)</f>
        <v>7.71725535971177E-3</v>
      </c>
      <c r="U9" s="79" t="str">
        <f>ROUND(S9,3)&amp;"±"&amp;ROUND(T9,3)</f>
        <v>0.109±0.008</v>
      </c>
      <c r="V9" s="71" t="s">
        <v>177</v>
      </c>
    </row>
    <row r="10" spans="1:22">
      <c r="A10" s="75"/>
      <c r="B10" s="78"/>
      <c r="C10" s="78"/>
      <c r="D10" s="78"/>
      <c r="E10" s="78"/>
      <c r="F10" s="78"/>
      <c r="G10" s="78"/>
      <c r="H10" s="78"/>
      <c r="I10" s="78"/>
      <c r="J10" s="79"/>
      <c r="L10" s="68"/>
      <c r="M10" s="78"/>
      <c r="N10" s="78"/>
      <c r="O10" s="78"/>
      <c r="P10" s="78"/>
      <c r="Q10" s="78"/>
      <c r="R10" s="78"/>
      <c r="S10" s="78"/>
      <c r="T10" s="78"/>
      <c r="U10" s="79"/>
      <c r="V10" s="71"/>
    </row>
    <row r="11" spans="1:22">
      <c r="A11" s="73" t="s">
        <v>31</v>
      </c>
      <c r="B11" s="78"/>
      <c r="C11" s="78">
        <v>0.113888</v>
      </c>
      <c r="D11" s="78">
        <v>0.12966559999999999</v>
      </c>
      <c r="E11" s="78">
        <v>0.1198028</v>
      </c>
      <c r="F11" s="78">
        <v>0.10558579999999999</v>
      </c>
      <c r="G11" s="78">
        <v>0.12696679999999999</v>
      </c>
      <c r="H11" s="78">
        <f>AVERAGE(C11:G12)*10</f>
        <v>1.191818</v>
      </c>
      <c r="I11" s="78">
        <f>STDEV(C11:G12)*10</f>
        <v>9.7951194847229903E-2</v>
      </c>
      <c r="J11" s="79" t="str">
        <f t="shared" si="1"/>
        <v>1.19±0.1</v>
      </c>
      <c r="K11" t="s">
        <v>178</v>
      </c>
      <c r="L11" s="73" t="s">
        <v>31</v>
      </c>
      <c r="M11" s="78"/>
      <c r="N11" s="78">
        <v>0.12507794999999999</v>
      </c>
      <c r="O11" s="78">
        <v>9.5735749999999994E-2</v>
      </c>
      <c r="P11" s="78">
        <v>0.109884</v>
      </c>
      <c r="Q11" s="78">
        <v>8.8906100000000002E-2</v>
      </c>
      <c r="R11" s="78">
        <v>7.6528499999999999E-2</v>
      </c>
      <c r="S11" s="78">
        <f>AVERAGE(N11:R12)</f>
        <v>9.9226460000000002E-2</v>
      </c>
      <c r="T11" s="78">
        <f>STDEV(N11:R12)</f>
        <v>1.88133926304308E-2</v>
      </c>
      <c r="U11" s="79" t="str">
        <f>ROUND(S11,3)&amp;"±"&amp;ROUND(T11,3)</f>
        <v>0.099±0.019</v>
      </c>
      <c r="V11" s="71" t="s">
        <v>175</v>
      </c>
    </row>
    <row r="12" spans="1:22">
      <c r="A12" s="68"/>
      <c r="B12" s="78"/>
      <c r="C12" s="78"/>
      <c r="D12" s="78"/>
      <c r="E12" s="78"/>
      <c r="F12" s="78"/>
      <c r="G12" s="78"/>
      <c r="H12" s="78"/>
      <c r="I12" s="78"/>
      <c r="J12" s="79"/>
      <c r="L12" s="68"/>
      <c r="M12" s="78"/>
      <c r="N12" s="78"/>
      <c r="O12" s="78"/>
      <c r="P12" s="78"/>
      <c r="Q12" s="78"/>
      <c r="R12" s="78"/>
      <c r="S12" s="78"/>
      <c r="T12" s="78"/>
      <c r="U12" s="79"/>
      <c r="V12" s="71"/>
    </row>
    <row r="13" spans="1:22">
      <c r="A13" s="74" t="s">
        <v>37</v>
      </c>
      <c r="B13" s="78"/>
      <c r="C13" s="78">
        <v>1.1838500000000001</v>
      </c>
      <c r="D13" s="78">
        <v>1.1838500000000001</v>
      </c>
      <c r="E13" s="78">
        <v>1.3961699999999999</v>
      </c>
      <c r="F13" s="78">
        <v>1.3961699999999999</v>
      </c>
      <c r="G13" s="78">
        <v>1.2900100000000001</v>
      </c>
      <c r="H13" s="78">
        <f>AVERAGE(C13:G14)*10</f>
        <v>12.9001</v>
      </c>
      <c r="I13" s="78">
        <f>STDEV(C13:G14)*10</f>
        <v>1.0616000000000001</v>
      </c>
      <c r="J13" s="79" t="str">
        <f t="shared" si="1"/>
        <v>12.9±1.06</v>
      </c>
      <c r="K13" t="s">
        <v>178</v>
      </c>
      <c r="L13" s="73" t="s">
        <v>37</v>
      </c>
      <c r="M13" s="77"/>
      <c r="N13" s="78">
        <v>0.10281835</v>
      </c>
      <c r="O13" s="78">
        <v>0.11116570000000001</v>
      </c>
      <c r="P13" s="78">
        <v>0.1101539</v>
      </c>
      <c r="Q13" s="78">
        <v>0.114707</v>
      </c>
      <c r="R13" s="78">
        <v>0.11546584999999999</v>
      </c>
      <c r="S13" s="78">
        <f>AVERAGE(N13:R14)</f>
        <v>0.11086216</v>
      </c>
      <c r="T13" s="78">
        <f>STDEV(N13:R14)</f>
        <v>5.03173440070619E-3</v>
      </c>
      <c r="U13" s="79" t="str">
        <f>ROUND(S13,3)&amp;"±"&amp;ROUND(T13,3)</f>
        <v>0.111±0.005</v>
      </c>
      <c r="V13" s="71" t="s">
        <v>179</v>
      </c>
    </row>
    <row r="14" spans="1:22">
      <c r="A14" s="75"/>
      <c r="B14" s="78"/>
      <c r="C14" s="78"/>
      <c r="D14" s="78"/>
      <c r="E14" s="78"/>
      <c r="F14" s="78"/>
      <c r="G14" s="78"/>
      <c r="H14" s="78"/>
      <c r="I14" s="78"/>
      <c r="J14" s="79"/>
      <c r="L14" s="68"/>
      <c r="M14" s="77"/>
      <c r="N14" s="78"/>
      <c r="O14" s="78"/>
      <c r="P14" s="78"/>
      <c r="Q14" s="78"/>
      <c r="R14" s="78"/>
      <c r="S14" s="78"/>
      <c r="T14" s="78"/>
      <c r="U14" s="79"/>
      <c r="V14" s="71"/>
    </row>
    <row r="15" spans="1:22">
      <c r="A15" s="73" t="s">
        <v>43</v>
      </c>
      <c r="B15" s="77"/>
      <c r="C15" s="78">
        <v>6.1572799999999997E-2</v>
      </c>
      <c r="D15" s="78">
        <v>8.5550600000000004E-2</v>
      </c>
      <c r="E15" s="78">
        <v>6.4167799999999997E-2</v>
      </c>
      <c r="F15" s="78">
        <v>7.3405999999999999E-2</v>
      </c>
      <c r="G15" s="78">
        <v>6.0327199999999997E-2</v>
      </c>
      <c r="H15" s="78">
        <f>AVERAGE(C15:G16)*10</f>
        <v>0.69004880000000002</v>
      </c>
      <c r="I15" s="78">
        <f>STDEV(C15:G16)*10</f>
        <v>0.10571967577135299</v>
      </c>
      <c r="J15" s="79" t="str">
        <f t="shared" ref="J15:J19" si="2">ROUND(H15,2)&amp;"±"&amp;ROUND(I15,2)</f>
        <v>0.69±0.11</v>
      </c>
      <c r="K15" t="s">
        <v>172</v>
      </c>
      <c r="L15" s="73" t="s">
        <v>43</v>
      </c>
      <c r="M15" s="77"/>
      <c r="N15" s="78">
        <v>9.2447399999999999E-2</v>
      </c>
      <c r="O15" s="78">
        <v>9.4218049999999998E-2</v>
      </c>
      <c r="P15" s="78">
        <v>7.7523350000000005E-2</v>
      </c>
      <c r="Q15" s="78">
        <v>8.2076449999999995E-2</v>
      </c>
      <c r="R15" s="78">
        <v>8.6882500000000001E-2</v>
      </c>
      <c r="S15" s="78">
        <f>AVERAGE(N15:R16)</f>
        <v>8.662955E-2</v>
      </c>
      <c r="T15" s="78">
        <f>STDEV(N19:R20)</f>
        <v>1.0613958026662301E-2</v>
      </c>
      <c r="U15" s="79" t="str">
        <f>ROUND(S15,3)&amp;"±"&amp;ROUND(T15,3)</f>
        <v>0.087±0.011</v>
      </c>
      <c r="V15" s="71" t="s">
        <v>173</v>
      </c>
    </row>
    <row r="16" spans="1:22">
      <c r="A16" s="68"/>
      <c r="B16" s="77"/>
      <c r="C16" s="78"/>
      <c r="D16" s="78"/>
      <c r="E16" s="78"/>
      <c r="F16" s="78"/>
      <c r="G16" s="78"/>
      <c r="H16" s="78"/>
      <c r="I16" s="78"/>
      <c r="J16" s="79"/>
      <c r="L16" s="68"/>
      <c r="M16" s="77"/>
      <c r="N16" s="78"/>
      <c r="O16" s="78"/>
      <c r="P16" s="78"/>
      <c r="Q16" s="78"/>
      <c r="R16" s="78"/>
      <c r="S16" s="78"/>
      <c r="T16" s="78"/>
      <c r="U16" s="79"/>
      <c r="V16" s="71"/>
    </row>
    <row r="17" spans="1:22">
      <c r="A17" s="73" t="s">
        <v>51</v>
      </c>
      <c r="B17" s="77"/>
      <c r="C17" s="78">
        <v>6.8008399999999997E-2</v>
      </c>
      <c r="D17" s="78">
        <v>0.10122440000000001</v>
      </c>
      <c r="E17" s="78">
        <v>8.0775799999999995E-2</v>
      </c>
      <c r="F17" s="78">
        <v>6.1157599999999999E-2</v>
      </c>
      <c r="G17" s="78">
        <v>7.1330000000000005E-2</v>
      </c>
      <c r="H17" s="78">
        <f>AVERAGE(C17:G18)*10</f>
        <v>0.76499240000000002</v>
      </c>
      <c r="I17" s="78">
        <f>STDEV(C17:G18)*10</f>
        <v>0.155225950345939</v>
      </c>
      <c r="J17" s="79" t="str">
        <f t="shared" si="2"/>
        <v>0.76±0.16</v>
      </c>
      <c r="K17" t="s">
        <v>170</v>
      </c>
      <c r="L17" s="73" t="s">
        <v>51</v>
      </c>
      <c r="M17" s="77"/>
      <c r="N17" s="78">
        <v>9.3712149999999994E-2</v>
      </c>
      <c r="O17" s="78">
        <v>0.10332425000000001</v>
      </c>
      <c r="P17" s="78">
        <v>0.1116716</v>
      </c>
      <c r="Q17" s="78">
        <v>8.3088250000000002E-2</v>
      </c>
      <c r="R17" s="78">
        <v>9.8265249999999998E-2</v>
      </c>
      <c r="S17" s="78">
        <f>AVERAGE(N17:R18)</f>
        <v>9.8012299999999997E-2</v>
      </c>
      <c r="T17" s="78">
        <f>STDEV(N17:R18)</f>
        <v>1.0677965998026E-2</v>
      </c>
      <c r="U17" s="79" t="str">
        <f>ROUND(S17,3)&amp;"±"&amp;ROUND(T17,3)</f>
        <v>0.098±0.011</v>
      </c>
      <c r="V17" s="71" t="s">
        <v>175</v>
      </c>
    </row>
    <row r="18" spans="1:22">
      <c r="A18" s="68"/>
      <c r="B18" s="77"/>
      <c r="C18" s="78"/>
      <c r="D18" s="78"/>
      <c r="E18" s="78"/>
      <c r="F18" s="78"/>
      <c r="G18" s="78"/>
      <c r="H18" s="78"/>
      <c r="I18" s="78"/>
      <c r="J18" s="79"/>
      <c r="L18" s="68"/>
      <c r="M18" s="77"/>
      <c r="N18" s="78"/>
      <c r="O18" s="78"/>
      <c r="P18" s="78"/>
      <c r="Q18" s="78"/>
      <c r="R18" s="78"/>
      <c r="S18" s="78"/>
      <c r="T18" s="78"/>
      <c r="U18" s="79"/>
      <c r="V18" s="71"/>
    </row>
    <row r="19" spans="1:22">
      <c r="A19" s="73" t="s">
        <v>71</v>
      </c>
      <c r="B19" s="78"/>
      <c r="C19" s="78">
        <v>0.1132986</v>
      </c>
      <c r="D19" s="78">
        <v>8.3094600000000005E-2</v>
      </c>
      <c r="E19" s="78">
        <v>0.1001494</v>
      </c>
      <c r="F19" s="78">
        <v>8.3752599999999996E-2</v>
      </c>
      <c r="G19" s="78">
        <v>8.9289199999999999E-2</v>
      </c>
      <c r="H19" s="78">
        <f>AVERAGE(C19:G20)*10</f>
        <v>0.93916880000000003</v>
      </c>
      <c r="I19" s="78">
        <f>STDEV(C19:G20)*10</f>
        <v>0.12809616799576801</v>
      </c>
      <c r="J19" s="79" t="str">
        <f t="shared" si="2"/>
        <v>0.94±0.13</v>
      </c>
      <c r="K19" t="s">
        <v>176</v>
      </c>
      <c r="L19" s="73" t="s">
        <v>71</v>
      </c>
      <c r="M19" s="78"/>
      <c r="N19" s="78">
        <v>0.1217896</v>
      </c>
      <c r="O19" s="78">
        <v>0.10433605</v>
      </c>
      <c r="P19" s="78">
        <v>0.11394815</v>
      </c>
      <c r="Q19" s="78">
        <v>9.3459200000000006E-2</v>
      </c>
      <c r="R19" s="78">
        <v>0.10939504999999999</v>
      </c>
      <c r="S19" s="78">
        <f>AVERAGE(N19:R20)</f>
        <v>0.10858561</v>
      </c>
      <c r="T19" s="78">
        <f>STDEV(N15:R16)</f>
        <v>6.9848101732437901E-3</v>
      </c>
      <c r="U19" s="79" t="str">
        <f>ROUND(S19,3)&amp;"±"&amp;ROUND(T19,3)</f>
        <v>0.109±0.007</v>
      </c>
      <c r="V19" s="71" t="s">
        <v>179</v>
      </c>
    </row>
    <row r="20" spans="1:22">
      <c r="A20" s="68"/>
      <c r="B20" s="78"/>
      <c r="C20" s="78"/>
      <c r="D20" s="78"/>
      <c r="E20" s="78"/>
      <c r="F20" s="78"/>
      <c r="G20" s="78"/>
      <c r="H20" s="78"/>
      <c r="I20" s="78"/>
      <c r="J20" s="79"/>
      <c r="L20" s="68"/>
      <c r="M20" s="78"/>
      <c r="N20" s="78"/>
      <c r="O20" s="78"/>
      <c r="P20" s="78"/>
      <c r="Q20" s="78"/>
      <c r="R20" s="78"/>
      <c r="S20" s="78"/>
      <c r="T20" s="78"/>
      <c r="U20" s="79"/>
      <c r="V20" s="71"/>
    </row>
    <row r="21" spans="1:22">
      <c r="A21" s="76" t="s">
        <v>76</v>
      </c>
      <c r="B21" s="78"/>
      <c r="C21" s="78">
        <v>0.28899999999999998</v>
      </c>
      <c r="D21" s="78">
        <v>0.29099999999999998</v>
      </c>
      <c r="E21" s="78">
        <v>0.27200000000000002</v>
      </c>
      <c r="F21" s="78"/>
      <c r="G21" s="78"/>
      <c r="H21" s="78">
        <f>AVERAGE(C21:G22)*10</f>
        <v>2.84</v>
      </c>
      <c r="I21" s="78">
        <f>STDEV(C21:G22)*10</f>
        <v>0.104403065089105</v>
      </c>
      <c r="J21" s="79" t="str">
        <f>ROUND(H21,2)&amp;"±"&amp;ROUND(I21,2)</f>
        <v>2.84±0.1</v>
      </c>
      <c r="K21" t="s">
        <v>180</v>
      </c>
      <c r="L21" s="76" t="s">
        <v>76</v>
      </c>
      <c r="M21" s="78"/>
      <c r="N21" s="78">
        <v>0.28764135000000002</v>
      </c>
      <c r="O21" s="78">
        <v>0.28713545000000001</v>
      </c>
      <c r="P21" s="78">
        <v>0.22914209999999999</v>
      </c>
      <c r="Q21" s="78"/>
      <c r="R21" s="78"/>
      <c r="S21" s="78">
        <f>AVERAGE(N21:R22)</f>
        <v>0.26797296666666698</v>
      </c>
      <c r="T21" s="78">
        <f>STDEV(N21:R22)</f>
        <v>3.36294683018604E-2</v>
      </c>
      <c r="U21" s="79" t="str">
        <f>ROUND(S21,3)&amp;"±"&amp;ROUND(T21,3)</f>
        <v>0.268±0.034</v>
      </c>
      <c r="V21" s="71" t="s">
        <v>181</v>
      </c>
    </row>
    <row r="22" spans="1:22">
      <c r="A22" s="76"/>
      <c r="B22" s="78"/>
      <c r="C22" s="78"/>
      <c r="D22" s="78"/>
      <c r="E22" s="78"/>
      <c r="F22" s="78"/>
      <c r="G22" s="78"/>
      <c r="H22" s="78"/>
      <c r="I22" s="78"/>
      <c r="J22" s="79"/>
      <c r="L22" s="76"/>
      <c r="M22" s="78"/>
      <c r="N22" s="78"/>
      <c r="O22" s="78"/>
      <c r="P22" s="78"/>
      <c r="Q22" s="78"/>
      <c r="R22" s="78"/>
      <c r="S22" s="78"/>
      <c r="T22" s="78"/>
      <c r="U22" s="79"/>
      <c r="V22" s="71"/>
    </row>
    <row r="24" spans="1:22">
      <c r="A24" s="70"/>
      <c r="B24" s="70"/>
      <c r="C24" s="70"/>
      <c r="D24" s="70"/>
      <c r="E24" s="70"/>
      <c r="G24" s="25" t="s">
        <v>7</v>
      </c>
      <c r="H24" t="s">
        <v>182</v>
      </c>
      <c r="I24">
        <v>0.76229360000000002</v>
      </c>
      <c r="J24">
        <v>0.100361646134368</v>
      </c>
      <c r="K24" t="s">
        <v>170</v>
      </c>
      <c r="P24" t="s">
        <v>183</v>
      </c>
    </row>
    <row r="25" spans="1:22">
      <c r="A25" s="70"/>
      <c r="B25" s="70"/>
      <c r="C25" s="70"/>
      <c r="D25" s="70"/>
      <c r="E25" s="70"/>
      <c r="F25" s="8"/>
      <c r="G25" s="26" t="s">
        <v>7</v>
      </c>
      <c r="H25" t="s">
        <v>184</v>
      </c>
      <c r="I25">
        <v>5.6730860000000001E-2</v>
      </c>
      <c r="J25">
        <v>7.4006789783100302E-3</v>
      </c>
      <c r="K25" t="s">
        <v>171</v>
      </c>
      <c r="L25">
        <v>5.6730860000000001E-2</v>
      </c>
      <c r="M25">
        <v>7.4006789783100302E-3</v>
      </c>
      <c r="N25" t="s">
        <v>171</v>
      </c>
    </row>
    <row r="26" spans="1:22">
      <c r="G26" s="25" t="s">
        <v>13</v>
      </c>
      <c r="H26" t="s">
        <v>182</v>
      </c>
      <c r="I26">
        <v>0.72264200000000001</v>
      </c>
      <c r="J26">
        <v>0.11153067282142599</v>
      </c>
      <c r="K26" t="s">
        <v>172</v>
      </c>
    </row>
    <row r="27" spans="1:22">
      <c r="A27" s="70"/>
      <c r="B27" s="70"/>
      <c r="C27" s="70"/>
      <c r="D27" s="70"/>
      <c r="E27" s="70"/>
      <c r="G27" s="26" t="s">
        <v>13</v>
      </c>
      <c r="H27" t="s">
        <v>184</v>
      </c>
      <c r="I27">
        <v>8.7135450000000003E-2</v>
      </c>
      <c r="J27">
        <v>1.43774875297025E-2</v>
      </c>
      <c r="K27" t="s">
        <v>173</v>
      </c>
      <c r="L27">
        <v>8.7135450000000003E-2</v>
      </c>
      <c r="M27">
        <v>1.43774875297025E-2</v>
      </c>
      <c r="N27" t="s">
        <v>173</v>
      </c>
    </row>
    <row r="28" spans="1:22">
      <c r="A28" s="70"/>
      <c r="B28" s="70"/>
      <c r="C28" s="70"/>
      <c r="D28" s="70"/>
      <c r="E28" s="70"/>
      <c r="G28" s="25" t="s">
        <v>19</v>
      </c>
      <c r="H28" t="s">
        <v>182</v>
      </c>
      <c r="I28">
        <v>0.85612880000000002</v>
      </c>
      <c r="J28">
        <v>0.12737580057138001</v>
      </c>
      <c r="K28" t="s">
        <v>174</v>
      </c>
    </row>
    <row r="29" spans="1:22">
      <c r="G29" s="26" t="s">
        <v>19</v>
      </c>
      <c r="H29" t="s">
        <v>184</v>
      </c>
      <c r="I29">
        <v>9.8214659999999995E-2</v>
      </c>
      <c r="J29">
        <v>1.3083164790218E-2</v>
      </c>
      <c r="K29" t="s">
        <v>175</v>
      </c>
      <c r="L29">
        <v>9.8214659999999995E-2</v>
      </c>
      <c r="M29">
        <v>1.3083164790218E-2</v>
      </c>
      <c r="N29" t="s">
        <v>175</v>
      </c>
    </row>
    <row r="30" spans="1:22">
      <c r="G30" s="25" t="s">
        <v>25</v>
      </c>
      <c r="H30" t="s">
        <v>182</v>
      </c>
      <c r="I30">
        <v>0.88851440000000004</v>
      </c>
      <c r="J30" s="63" t="s">
        <v>185</v>
      </c>
      <c r="K30" t="s">
        <v>176</v>
      </c>
    </row>
    <row r="31" spans="1:22">
      <c r="G31" s="26" t="s">
        <v>25</v>
      </c>
      <c r="H31" t="s">
        <v>184</v>
      </c>
      <c r="I31">
        <v>0.10878797</v>
      </c>
      <c r="J31">
        <v>7.71725535971177E-3</v>
      </c>
      <c r="K31" t="s">
        <v>177</v>
      </c>
      <c r="L31">
        <v>0.10878797</v>
      </c>
      <c r="M31">
        <v>7.71725535971177E-3</v>
      </c>
      <c r="N31" t="s">
        <v>177</v>
      </c>
    </row>
    <row r="32" spans="1:22">
      <c r="G32" s="25" t="s">
        <v>31</v>
      </c>
      <c r="H32" t="s">
        <v>182</v>
      </c>
      <c r="I32">
        <v>1.191818</v>
      </c>
      <c r="J32">
        <v>9.7951194847229903E-2</v>
      </c>
      <c r="K32" t="s">
        <v>178</v>
      </c>
    </row>
    <row r="33" spans="7:14">
      <c r="G33" s="26" t="s">
        <v>31</v>
      </c>
      <c r="H33" t="s">
        <v>184</v>
      </c>
      <c r="I33">
        <v>9.9226460000000002E-2</v>
      </c>
      <c r="J33">
        <v>1.88133926304308E-2</v>
      </c>
      <c r="K33" t="s">
        <v>175</v>
      </c>
      <c r="L33">
        <v>9.9226460000000002E-2</v>
      </c>
      <c r="M33">
        <v>1.88133926304308E-2</v>
      </c>
      <c r="N33" t="s">
        <v>175</v>
      </c>
    </row>
    <row r="34" spans="7:14">
      <c r="G34" s="25" t="s">
        <v>37</v>
      </c>
      <c r="H34" t="s">
        <v>182</v>
      </c>
      <c r="I34">
        <v>1.2900128</v>
      </c>
      <c r="J34" s="63" t="s">
        <v>186</v>
      </c>
      <c r="K34" t="s">
        <v>178</v>
      </c>
    </row>
    <row r="35" spans="7:14">
      <c r="G35" s="26" t="s">
        <v>37</v>
      </c>
      <c r="H35" t="s">
        <v>184</v>
      </c>
      <c r="I35">
        <v>0.11086216</v>
      </c>
      <c r="J35">
        <v>5.03173440070619E-3</v>
      </c>
      <c r="K35" t="s">
        <v>179</v>
      </c>
      <c r="L35">
        <v>0.11086216</v>
      </c>
      <c r="M35">
        <v>5.03173440070619E-3</v>
      </c>
      <c r="N35" t="s">
        <v>179</v>
      </c>
    </row>
    <row r="36" spans="7:14">
      <c r="G36" s="25" t="s">
        <v>43</v>
      </c>
      <c r="H36" t="s">
        <v>182</v>
      </c>
      <c r="I36">
        <v>0.69004880000000002</v>
      </c>
      <c r="J36">
        <v>0.10571967577135299</v>
      </c>
      <c r="K36" t="s">
        <v>172</v>
      </c>
    </row>
    <row r="37" spans="7:14">
      <c r="G37" s="26" t="s">
        <v>43</v>
      </c>
      <c r="H37" t="s">
        <v>184</v>
      </c>
      <c r="I37">
        <v>8.662955E-2</v>
      </c>
      <c r="J37">
        <v>1.0613958026662301E-2</v>
      </c>
      <c r="K37" t="s">
        <v>173</v>
      </c>
      <c r="L37">
        <v>8.662955E-2</v>
      </c>
      <c r="M37">
        <v>1.0613958026662301E-2</v>
      </c>
      <c r="N37" t="s">
        <v>173</v>
      </c>
    </row>
    <row r="38" spans="7:14">
      <c r="G38" s="25" t="s">
        <v>51</v>
      </c>
      <c r="H38" t="s">
        <v>182</v>
      </c>
      <c r="I38">
        <v>0.76499240000000002</v>
      </c>
      <c r="J38">
        <v>0.155225950345939</v>
      </c>
      <c r="K38" t="s">
        <v>170</v>
      </c>
    </row>
    <row r="39" spans="7:14">
      <c r="G39" s="26" t="s">
        <v>51</v>
      </c>
      <c r="H39" t="s">
        <v>184</v>
      </c>
      <c r="I39">
        <v>9.8012299999999997E-2</v>
      </c>
      <c r="J39">
        <v>1.0677965998026E-2</v>
      </c>
      <c r="K39" t="s">
        <v>175</v>
      </c>
      <c r="L39">
        <v>9.8012299999999997E-2</v>
      </c>
      <c r="M39">
        <v>1.0677965998026E-2</v>
      </c>
      <c r="N39" t="s">
        <v>175</v>
      </c>
    </row>
    <row r="40" spans="7:14">
      <c r="G40" s="25" t="s">
        <v>71</v>
      </c>
      <c r="H40" t="s">
        <v>182</v>
      </c>
      <c r="I40">
        <v>0.93916880000000003</v>
      </c>
      <c r="J40">
        <v>0.12809616799576801</v>
      </c>
      <c r="K40" t="s">
        <v>176</v>
      </c>
    </row>
    <row r="41" spans="7:14">
      <c r="G41" s="26" t="s">
        <v>71</v>
      </c>
      <c r="H41" t="s">
        <v>184</v>
      </c>
      <c r="I41">
        <v>0.10858561</v>
      </c>
      <c r="J41">
        <v>6.9848101732437901E-3</v>
      </c>
      <c r="K41" t="s">
        <v>179</v>
      </c>
      <c r="L41">
        <v>0.10858561</v>
      </c>
      <c r="M41">
        <v>6.9848101732437901E-3</v>
      </c>
      <c r="N41" t="s">
        <v>179</v>
      </c>
    </row>
    <row r="42" spans="7:14">
      <c r="G42" s="27" t="s">
        <v>76</v>
      </c>
      <c r="H42" t="s">
        <v>182</v>
      </c>
      <c r="I42">
        <v>2.84</v>
      </c>
      <c r="J42" s="64" t="s">
        <v>187</v>
      </c>
      <c r="K42" t="s">
        <v>180</v>
      </c>
    </row>
    <row r="43" spans="7:14">
      <c r="G43" s="27" t="s">
        <v>76</v>
      </c>
      <c r="H43" t="s">
        <v>184</v>
      </c>
      <c r="I43">
        <v>0.26797296666666698</v>
      </c>
      <c r="J43">
        <v>3.36294683018604E-2</v>
      </c>
      <c r="K43" t="s">
        <v>181</v>
      </c>
      <c r="L43">
        <v>0.26797296666666698</v>
      </c>
      <c r="M43">
        <v>3.36294683018604E-2</v>
      </c>
      <c r="N43" t="s">
        <v>181</v>
      </c>
    </row>
    <row r="45" spans="7:14">
      <c r="J45">
        <f>J24/SQRT(5)</f>
        <v>4.4883092618045198E-2</v>
      </c>
    </row>
    <row r="46" spans="7:14">
      <c r="J46">
        <f t="shared" ref="J46:J64" si="3">J25/SQRT(5)</f>
        <v>3.3096842550309801E-3</v>
      </c>
    </row>
    <row r="47" spans="7:14">
      <c r="J47">
        <f t="shared" si="3"/>
        <v>4.98780332009994E-2</v>
      </c>
    </row>
    <row r="48" spans="7:14">
      <c r="J48">
        <f t="shared" si="3"/>
        <v>6.4298078924140602E-3</v>
      </c>
    </row>
    <row r="49" spans="10:10">
      <c r="J49">
        <f t="shared" si="3"/>
        <v>5.6964189753212401E-2</v>
      </c>
    </row>
    <row r="50" spans="10:10">
      <c r="J50">
        <f t="shared" si="3"/>
        <v>5.8509691663518404E-3</v>
      </c>
    </row>
    <row r="51" spans="10:10">
      <c r="J51" s="29">
        <f>J30/SQRT(5)</f>
        <v>4.9359126276555899E-2</v>
      </c>
    </row>
    <row r="52" spans="10:10">
      <c r="J52">
        <f t="shared" si="3"/>
        <v>3.4512615168080202E-3</v>
      </c>
    </row>
    <row r="53" spans="10:10">
      <c r="J53">
        <f t="shared" si="3"/>
        <v>4.3805106031146603E-2</v>
      </c>
    </row>
    <row r="54" spans="10:10">
      <c r="J54">
        <f t="shared" si="3"/>
        <v>8.4136049618073697E-3</v>
      </c>
    </row>
    <row r="55" spans="10:10">
      <c r="J55" s="29">
        <f t="shared" si="3"/>
        <v>4.7475905744805501E-2</v>
      </c>
    </row>
    <row r="56" spans="10:10">
      <c r="J56">
        <f t="shared" si="3"/>
        <v>2.2502600329406398E-3</v>
      </c>
    </row>
    <row r="57" spans="10:10">
      <c r="J57">
        <f t="shared" si="3"/>
        <v>4.7279276316796598E-2</v>
      </c>
    </row>
    <row r="58" spans="10:10">
      <c r="J58">
        <f t="shared" si="3"/>
        <v>4.7467063315892897E-3</v>
      </c>
    </row>
    <row r="59" spans="10:10">
      <c r="J59">
        <f t="shared" si="3"/>
        <v>6.9419155369105298E-2</v>
      </c>
    </row>
    <row r="60" spans="10:10">
      <c r="J60">
        <f t="shared" si="3"/>
        <v>4.7753315666035001E-3</v>
      </c>
    </row>
    <row r="61" spans="10:10">
      <c r="J61">
        <f t="shared" si="3"/>
        <v>5.7286347859153999E-2</v>
      </c>
    </row>
    <row r="62" spans="10:10">
      <c r="J62">
        <f t="shared" si="3"/>
        <v>3.1237020714610401E-3</v>
      </c>
    </row>
    <row r="63" spans="10:10">
      <c r="J63">
        <f t="shared" si="3"/>
        <v>4.6690470119714798E-2</v>
      </c>
    </row>
    <row r="64" spans="10:10">
      <c r="J64">
        <f t="shared" si="3"/>
        <v>1.5039555434026901E-2</v>
      </c>
    </row>
  </sheetData>
  <mergeCells count="224">
    <mergeCell ref="V21:V22"/>
    <mergeCell ref="V3:V4"/>
    <mergeCell ref="V5:V6"/>
    <mergeCell ref="V7:V8"/>
    <mergeCell ref="V9:V10"/>
    <mergeCell ref="V11:V12"/>
    <mergeCell ref="V13:V14"/>
    <mergeCell ref="V15:V16"/>
    <mergeCell ref="V17:V18"/>
    <mergeCell ref="V19:V20"/>
    <mergeCell ref="T21:T22"/>
    <mergeCell ref="U3:U4"/>
    <mergeCell ref="U5:U6"/>
    <mergeCell ref="U7:U8"/>
    <mergeCell ref="U9:U10"/>
    <mergeCell ref="U11:U12"/>
    <mergeCell ref="U13:U14"/>
    <mergeCell ref="U15:U16"/>
    <mergeCell ref="U17:U18"/>
    <mergeCell ref="U19:U20"/>
    <mergeCell ref="U21:U22"/>
    <mergeCell ref="T3:T4"/>
    <mergeCell ref="T5:T6"/>
    <mergeCell ref="T7:T8"/>
    <mergeCell ref="T9:T10"/>
    <mergeCell ref="T11:T12"/>
    <mergeCell ref="T13:T14"/>
    <mergeCell ref="T15:T16"/>
    <mergeCell ref="T17:T18"/>
    <mergeCell ref="T19:T20"/>
    <mergeCell ref="R21:R22"/>
    <mergeCell ref="S3:S4"/>
    <mergeCell ref="S5:S6"/>
    <mergeCell ref="S7:S8"/>
    <mergeCell ref="S9:S10"/>
    <mergeCell ref="S11:S12"/>
    <mergeCell ref="S13:S14"/>
    <mergeCell ref="S15:S16"/>
    <mergeCell ref="S17:S18"/>
    <mergeCell ref="S19:S20"/>
    <mergeCell ref="S21:S22"/>
    <mergeCell ref="R3:R4"/>
    <mergeCell ref="R5:R6"/>
    <mergeCell ref="R7:R8"/>
    <mergeCell ref="R9:R10"/>
    <mergeCell ref="R11:R12"/>
    <mergeCell ref="R13:R14"/>
    <mergeCell ref="R15:R16"/>
    <mergeCell ref="R17:R18"/>
    <mergeCell ref="R19:R20"/>
    <mergeCell ref="P21:P22"/>
    <mergeCell ref="Q3:Q4"/>
    <mergeCell ref="Q5:Q6"/>
    <mergeCell ref="Q7:Q8"/>
    <mergeCell ref="Q9:Q10"/>
    <mergeCell ref="Q11:Q12"/>
    <mergeCell ref="Q13:Q14"/>
    <mergeCell ref="Q15:Q16"/>
    <mergeCell ref="Q17:Q18"/>
    <mergeCell ref="Q19:Q20"/>
    <mergeCell ref="Q21:Q22"/>
    <mergeCell ref="P3:P4"/>
    <mergeCell ref="P5:P6"/>
    <mergeCell ref="P7:P8"/>
    <mergeCell ref="P9:P10"/>
    <mergeCell ref="P11:P12"/>
    <mergeCell ref="P13:P14"/>
    <mergeCell ref="P15:P16"/>
    <mergeCell ref="P17:P18"/>
    <mergeCell ref="P19:P20"/>
    <mergeCell ref="N21:N22"/>
    <mergeCell ref="O3:O4"/>
    <mergeCell ref="O5:O6"/>
    <mergeCell ref="O7:O8"/>
    <mergeCell ref="O9:O10"/>
    <mergeCell ref="O11:O12"/>
    <mergeCell ref="O13:O14"/>
    <mergeCell ref="O15:O16"/>
    <mergeCell ref="O17:O18"/>
    <mergeCell ref="O19:O20"/>
    <mergeCell ref="O21:O22"/>
    <mergeCell ref="N3:N4"/>
    <mergeCell ref="N5:N6"/>
    <mergeCell ref="N7:N8"/>
    <mergeCell ref="N9:N10"/>
    <mergeCell ref="N11:N12"/>
    <mergeCell ref="N13:N14"/>
    <mergeCell ref="N15:N16"/>
    <mergeCell ref="N17:N18"/>
    <mergeCell ref="N19:N20"/>
    <mergeCell ref="L21:L22"/>
    <mergeCell ref="M3:M4"/>
    <mergeCell ref="M5:M6"/>
    <mergeCell ref="M7:M8"/>
    <mergeCell ref="M9:M10"/>
    <mergeCell ref="M11:M12"/>
    <mergeCell ref="M13:M14"/>
    <mergeCell ref="M15:M16"/>
    <mergeCell ref="M17:M18"/>
    <mergeCell ref="M19:M20"/>
    <mergeCell ref="M21:M22"/>
    <mergeCell ref="L3:L4"/>
    <mergeCell ref="L5:L6"/>
    <mergeCell ref="L7:L8"/>
    <mergeCell ref="L9:L10"/>
    <mergeCell ref="L11:L12"/>
    <mergeCell ref="L13:L14"/>
    <mergeCell ref="L15:L16"/>
    <mergeCell ref="L17:L18"/>
    <mergeCell ref="L19:L20"/>
    <mergeCell ref="I21:I22"/>
    <mergeCell ref="J3:J4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I3:I4"/>
    <mergeCell ref="I5:I6"/>
    <mergeCell ref="I7:I8"/>
    <mergeCell ref="I9:I10"/>
    <mergeCell ref="I11:I12"/>
    <mergeCell ref="I13:I14"/>
    <mergeCell ref="I15:I16"/>
    <mergeCell ref="I17:I18"/>
    <mergeCell ref="I19:I20"/>
    <mergeCell ref="G13:G14"/>
    <mergeCell ref="G15:G16"/>
    <mergeCell ref="G17:G18"/>
    <mergeCell ref="G19:G20"/>
    <mergeCell ref="G21:G22"/>
    <mergeCell ref="H3:H4"/>
    <mergeCell ref="H5:H6"/>
    <mergeCell ref="H7:H8"/>
    <mergeCell ref="H9:H10"/>
    <mergeCell ref="H11:H12"/>
    <mergeCell ref="H13:H14"/>
    <mergeCell ref="H15:H16"/>
    <mergeCell ref="H17:H18"/>
    <mergeCell ref="H19:H20"/>
    <mergeCell ref="H21:H22"/>
    <mergeCell ref="E13:E14"/>
    <mergeCell ref="E15:E16"/>
    <mergeCell ref="E17:E18"/>
    <mergeCell ref="E19:E20"/>
    <mergeCell ref="E21:E22"/>
    <mergeCell ref="E24:E25"/>
    <mergeCell ref="E27:E2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C13:C14"/>
    <mergeCell ref="C15:C16"/>
    <mergeCell ref="C17:C18"/>
    <mergeCell ref="C19:C20"/>
    <mergeCell ref="C21:C22"/>
    <mergeCell ref="C24:C25"/>
    <mergeCell ref="C27:C28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4:D25"/>
    <mergeCell ref="D27:D28"/>
    <mergeCell ref="A13:A14"/>
    <mergeCell ref="A15:A16"/>
    <mergeCell ref="A17:A18"/>
    <mergeCell ref="A19:A20"/>
    <mergeCell ref="A21:A22"/>
    <mergeCell ref="A24:A25"/>
    <mergeCell ref="A27:A28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4:B25"/>
    <mergeCell ref="B27:B28"/>
    <mergeCell ref="A1:J1"/>
    <mergeCell ref="L1:U1"/>
    <mergeCell ref="C2:G2"/>
    <mergeCell ref="N2:R2"/>
    <mergeCell ref="A3:A4"/>
    <mergeCell ref="A5:A6"/>
    <mergeCell ref="A7:A8"/>
    <mergeCell ref="A9:A10"/>
    <mergeCell ref="A11:A12"/>
    <mergeCell ref="C3:C4"/>
    <mergeCell ref="C5:C6"/>
    <mergeCell ref="C7:C8"/>
    <mergeCell ref="C9:C10"/>
    <mergeCell ref="C11:C12"/>
    <mergeCell ref="E3:E4"/>
    <mergeCell ref="E5:E6"/>
    <mergeCell ref="E7:E8"/>
    <mergeCell ref="E9:E10"/>
    <mergeCell ref="E11:E12"/>
    <mergeCell ref="G3:G4"/>
    <mergeCell ref="G5:G6"/>
    <mergeCell ref="G7:G8"/>
    <mergeCell ref="G9:G10"/>
    <mergeCell ref="G11:G12"/>
  </mergeCells>
  <phoneticPr fontId="28" type="noConversion"/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workbookViewId="0">
      <selection activeCell="G4" sqref="G4"/>
    </sheetView>
  </sheetViews>
  <sheetFormatPr defaultColWidth="8.75" defaultRowHeight="13.5"/>
  <cols>
    <col min="1" max="10" width="8.75" style="12"/>
  </cols>
  <sheetData>
    <row r="2" spans="1:10">
      <c r="A2" s="80" t="s">
        <v>188</v>
      </c>
      <c r="B2" s="80"/>
      <c r="C2" s="80"/>
      <c r="D2" s="80"/>
      <c r="E2" s="80"/>
      <c r="F2" s="80"/>
      <c r="G2" s="80"/>
      <c r="H2" s="80"/>
    </row>
    <row r="3" spans="1:10" ht="27">
      <c r="A3" s="7" t="s">
        <v>57</v>
      </c>
      <c r="B3" s="7" t="s">
        <v>58</v>
      </c>
      <c r="C3" s="7" t="s">
        <v>59</v>
      </c>
      <c r="D3" s="7" t="s">
        <v>60</v>
      </c>
      <c r="E3" s="7" t="s">
        <v>61</v>
      </c>
      <c r="F3" s="7" t="s">
        <v>62</v>
      </c>
      <c r="G3" s="7" t="s">
        <v>63</v>
      </c>
      <c r="H3" s="7" t="s">
        <v>64</v>
      </c>
      <c r="I3" s="7" t="s">
        <v>189</v>
      </c>
    </row>
    <row r="4" spans="1:10" ht="27">
      <c r="A4" s="13" t="s">
        <v>7</v>
      </c>
      <c r="B4" s="14" t="s">
        <v>190</v>
      </c>
      <c r="C4" s="14" t="s">
        <v>191</v>
      </c>
      <c r="D4" s="14" t="s">
        <v>192</v>
      </c>
      <c r="E4" s="14" t="s">
        <v>193</v>
      </c>
      <c r="F4" s="14" t="s">
        <v>194</v>
      </c>
      <c r="G4" s="14" t="s">
        <v>195</v>
      </c>
      <c r="H4" s="14">
        <v>0.04</v>
      </c>
      <c r="I4" s="14" t="s">
        <v>196</v>
      </c>
      <c r="J4" s="12" t="s">
        <v>197</v>
      </c>
    </row>
    <row r="5" spans="1:10" ht="27">
      <c r="A5" s="13" t="s">
        <v>13</v>
      </c>
      <c r="B5" s="14" t="s">
        <v>198</v>
      </c>
      <c r="C5" s="14" t="s">
        <v>199</v>
      </c>
      <c r="D5" s="14" t="s">
        <v>200</v>
      </c>
      <c r="E5" s="14" t="s">
        <v>201</v>
      </c>
      <c r="F5" s="14" t="s">
        <v>202</v>
      </c>
      <c r="G5" s="14" t="s">
        <v>199</v>
      </c>
      <c r="H5" s="14">
        <v>0.02</v>
      </c>
      <c r="I5" s="14" t="s">
        <v>203</v>
      </c>
      <c r="J5" s="12" t="s">
        <v>171</v>
      </c>
    </row>
    <row r="6" spans="1:10" ht="27">
      <c r="A6" s="13" t="s">
        <v>19</v>
      </c>
      <c r="B6" s="14" t="s">
        <v>204</v>
      </c>
      <c r="C6" s="14" t="s">
        <v>205</v>
      </c>
      <c r="D6" s="14" t="s">
        <v>206</v>
      </c>
      <c r="E6" s="14" t="s">
        <v>207</v>
      </c>
      <c r="F6" s="14" t="s">
        <v>208</v>
      </c>
      <c r="G6" s="14" t="s">
        <v>206</v>
      </c>
      <c r="H6" s="14">
        <v>0.02</v>
      </c>
      <c r="I6" s="14" t="s">
        <v>209</v>
      </c>
      <c r="J6" s="12" t="s">
        <v>210</v>
      </c>
    </row>
    <row r="7" spans="1:10" ht="27">
      <c r="A7" s="13" t="s">
        <v>25</v>
      </c>
      <c r="B7" s="14" t="s">
        <v>211</v>
      </c>
      <c r="C7" s="14" t="s">
        <v>212</v>
      </c>
      <c r="D7" s="14" t="s">
        <v>213</v>
      </c>
      <c r="E7" s="14" t="s">
        <v>214</v>
      </c>
      <c r="F7" s="14" t="s">
        <v>215</v>
      </c>
      <c r="G7" s="14" t="s">
        <v>214</v>
      </c>
      <c r="H7" s="14">
        <v>0.03</v>
      </c>
      <c r="I7" s="14" t="s">
        <v>216</v>
      </c>
      <c r="J7" s="12" t="s">
        <v>217</v>
      </c>
    </row>
    <row r="8" spans="1:10" ht="27">
      <c r="A8" s="13" t="s">
        <v>31</v>
      </c>
      <c r="B8" s="14" t="s">
        <v>218</v>
      </c>
      <c r="C8" s="14" t="s">
        <v>219</v>
      </c>
      <c r="D8" s="14" t="s">
        <v>220</v>
      </c>
      <c r="E8" s="14" t="s">
        <v>221</v>
      </c>
      <c r="F8" s="14" t="s">
        <v>222</v>
      </c>
      <c r="G8" s="14" t="s">
        <v>218</v>
      </c>
      <c r="H8" s="14">
        <v>0.02</v>
      </c>
      <c r="I8" s="14" t="s">
        <v>223</v>
      </c>
      <c r="J8" s="12" t="s">
        <v>173</v>
      </c>
    </row>
    <row r="9" spans="1:10" ht="27">
      <c r="A9" s="13" t="s">
        <v>37</v>
      </c>
      <c r="B9" s="14" t="s">
        <v>224</v>
      </c>
      <c r="C9" s="14" t="s">
        <v>225</v>
      </c>
      <c r="D9" s="14" t="s">
        <v>226</v>
      </c>
      <c r="E9" s="14" t="s">
        <v>227</v>
      </c>
      <c r="F9" s="14" t="s">
        <v>228</v>
      </c>
      <c r="G9" s="14" t="s">
        <v>224</v>
      </c>
      <c r="H9" s="14">
        <v>0.02</v>
      </c>
      <c r="I9" s="14" t="s">
        <v>229</v>
      </c>
      <c r="J9" s="12" t="s">
        <v>179</v>
      </c>
    </row>
    <row r="10" spans="1:10" ht="27">
      <c r="A10" s="13" t="s">
        <v>43</v>
      </c>
      <c r="B10" s="14" t="s">
        <v>230</v>
      </c>
      <c r="C10" s="14" t="s">
        <v>231</v>
      </c>
      <c r="D10" s="14" t="s">
        <v>232</v>
      </c>
      <c r="E10" s="14" t="s">
        <v>233</v>
      </c>
      <c r="F10" s="14" t="s">
        <v>234</v>
      </c>
      <c r="G10" s="14" t="s">
        <v>233</v>
      </c>
      <c r="H10" s="14">
        <v>0.03</v>
      </c>
      <c r="I10" s="14" t="s">
        <v>235</v>
      </c>
      <c r="J10" s="12" t="s">
        <v>236</v>
      </c>
    </row>
    <row r="11" spans="1:10" ht="27">
      <c r="A11" s="13" t="s">
        <v>51</v>
      </c>
      <c r="B11" s="14" t="s">
        <v>237</v>
      </c>
      <c r="C11" s="14" t="s">
        <v>238</v>
      </c>
      <c r="D11" s="14" t="s">
        <v>239</v>
      </c>
      <c r="E11" s="14" t="s">
        <v>240</v>
      </c>
      <c r="F11" s="14" t="s">
        <v>241</v>
      </c>
      <c r="G11" s="14" t="s">
        <v>239</v>
      </c>
      <c r="H11" s="14">
        <v>0.02</v>
      </c>
      <c r="I11" s="14" t="s">
        <v>242</v>
      </c>
      <c r="J11" s="12" t="s">
        <v>173</v>
      </c>
    </row>
    <row r="12" spans="1:10" ht="27">
      <c r="A12" s="13" t="s">
        <v>71</v>
      </c>
      <c r="B12" s="14" t="s">
        <v>243</v>
      </c>
      <c r="C12" s="14" t="s">
        <v>244</v>
      </c>
      <c r="D12" s="14" t="s">
        <v>207</v>
      </c>
      <c r="E12" s="14" t="s">
        <v>245</v>
      </c>
      <c r="F12" s="14" t="s">
        <v>246</v>
      </c>
      <c r="G12" s="14" t="s">
        <v>244</v>
      </c>
      <c r="H12" s="14">
        <v>0.02</v>
      </c>
      <c r="I12" s="14" t="s">
        <v>247</v>
      </c>
      <c r="J12" s="12" t="s">
        <v>210</v>
      </c>
    </row>
    <row r="13" spans="1:10" ht="27">
      <c r="A13" s="13" t="s">
        <v>76</v>
      </c>
      <c r="B13" s="14" t="s">
        <v>248</v>
      </c>
      <c r="C13" s="14" t="s">
        <v>249</v>
      </c>
      <c r="D13" s="14" t="s">
        <v>250</v>
      </c>
      <c r="E13" s="14" t="s">
        <v>251</v>
      </c>
      <c r="F13" s="14" t="s">
        <v>252</v>
      </c>
      <c r="G13" s="14" t="s">
        <v>250</v>
      </c>
      <c r="H13" s="14">
        <v>0.02</v>
      </c>
      <c r="I13" s="14" t="s">
        <v>253</v>
      </c>
      <c r="J13" s="12" t="s">
        <v>181</v>
      </c>
    </row>
    <row r="16" spans="1:10">
      <c r="A16" s="12" t="s">
        <v>188</v>
      </c>
    </row>
    <row r="17" spans="1:1" ht="18.75">
      <c r="A17" s="15"/>
    </row>
    <row r="19" spans="1:1" ht="14.25">
      <c r="A19" s="16"/>
    </row>
    <row r="23" spans="1:1">
      <c r="A23" s="17"/>
    </row>
    <row r="25" spans="1:1">
      <c r="A25" s="17"/>
    </row>
    <row r="26" spans="1:1">
      <c r="A26" s="17"/>
    </row>
    <row r="27" spans="1:1">
      <c r="A27" s="17"/>
    </row>
    <row r="29" spans="1:1" ht="14.25">
      <c r="A29" s="16"/>
    </row>
    <row r="33" spans="1:1" ht="14.25">
      <c r="A33" s="16"/>
    </row>
    <row r="37" spans="1:1">
      <c r="A37" s="18"/>
    </row>
    <row r="39" spans="1:1">
      <c r="A39" s="18"/>
    </row>
  </sheetData>
  <mergeCells count="1">
    <mergeCell ref="A2:H2"/>
  </mergeCells>
  <phoneticPr fontId="28" type="noConversion"/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5"/>
  <sheetViews>
    <sheetView topLeftCell="A29" zoomScale="55" zoomScaleNormal="55" workbookViewId="0">
      <selection activeCell="J7" sqref="J7"/>
    </sheetView>
  </sheetViews>
  <sheetFormatPr defaultColWidth="8.75" defaultRowHeight="13.5"/>
  <sheetData>
    <row r="1" spans="1:58" ht="15">
      <c r="B1" s="84" t="s">
        <v>410</v>
      </c>
      <c r="C1" s="71"/>
      <c r="D1" s="71"/>
      <c r="E1" s="71"/>
      <c r="F1" s="71"/>
      <c r="H1" s="84" t="s">
        <v>411</v>
      </c>
      <c r="I1" s="71"/>
      <c r="J1" s="71"/>
      <c r="K1" s="71"/>
      <c r="L1" s="71"/>
      <c r="N1" s="84" t="s">
        <v>412</v>
      </c>
      <c r="O1" s="71"/>
      <c r="P1" s="71"/>
      <c r="Q1" s="71"/>
      <c r="R1" s="71"/>
    </row>
    <row r="2" spans="1:58" ht="27">
      <c r="A2" s="8"/>
      <c r="B2" s="1" t="s">
        <v>57</v>
      </c>
      <c r="C2" s="1" t="s">
        <v>254</v>
      </c>
      <c r="D2" s="1" t="s">
        <v>63</v>
      </c>
      <c r="E2" s="1" t="s">
        <v>64</v>
      </c>
      <c r="F2" s="7" t="s">
        <v>189</v>
      </c>
      <c r="H2" s="1" t="s">
        <v>57</v>
      </c>
      <c r="I2" s="1" t="s">
        <v>254</v>
      </c>
      <c r="J2" s="1" t="s">
        <v>63</v>
      </c>
      <c r="K2" s="1" t="s">
        <v>64</v>
      </c>
      <c r="L2" s="7" t="s">
        <v>189</v>
      </c>
      <c r="N2" s="1" t="s">
        <v>57</v>
      </c>
      <c r="O2" s="1" t="s">
        <v>254</v>
      </c>
      <c r="P2" s="1" t="s">
        <v>63</v>
      </c>
      <c r="Q2" s="1" t="s">
        <v>64</v>
      </c>
      <c r="R2" s="7" t="s">
        <v>189</v>
      </c>
    </row>
    <row r="3" spans="1:58" ht="67.5">
      <c r="B3" s="8" t="s">
        <v>7</v>
      </c>
      <c r="C3" s="8" t="s">
        <v>255</v>
      </c>
      <c r="D3" s="8">
        <v>12.82</v>
      </c>
      <c r="E3" s="8">
        <v>0.26</v>
      </c>
      <c r="F3" s="8" t="s">
        <v>256</v>
      </c>
      <c r="G3" t="s">
        <v>171</v>
      </c>
      <c r="H3" s="8" t="s">
        <v>7</v>
      </c>
      <c r="I3" s="8" t="s">
        <v>257</v>
      </c>
      <c r="J3" s="8">
        <v>4.1399999999999997</v>
      </c>
      <c r="K3" s="8">
        <v>0.11</v>
      </c>
      <c r="L3" s="8" t="s">
        <v>258</v>
      </c>
      <c r="M3" t="s">
        <v>171</v>
      </c>
      <c r="N3" s="8" t="s">
        <v>7</v>
      </c>
      <c r="O3" s="8" t="s">
        <v>259</v>
      </c>
      <c r="P3" s="8">
        <v>0.53600000000000003</v>
      </c>
      <c r="Q3" s="8">
        <v>1.0999999999999999E-2</v>
      </c>
      <c r="R3" s="8" t="s">
        <v>260</v>
      </c>
      <c r="S3" t="s">
        <v>173</v>
      </c>
    </row>
    <row r="4" spans="1:58" ht="67.5">
      <c r="B4" s="8" t="s">
        <v>13</v>
      </c>
      <c r="C4" s="8" t="s">
        <v>261</v>
      </c>
      <c r="D4" s="8">
        <v>13.7</v>
      </c>
      <c r="E4" s="8">
        <v>0.14000000000000001</v>
      </c>
      <c r="F4" s="8" t="s">
        <v>262</v>
      </c>
      <c r="G4" t="s">
        <v>173</v>
      </c>
      <c r="H4" s="8" t="s">
        <v>13</v>
      </c>
      <c r="I4" s="8" t="s">
        <v>263</v>
      </c>
      <c r="J4" s="8">
        <v>4.6399999999999997</v>
      </c>
      <c r="K4" s="8">
        <v>0.11</v>
      </c>
      <c r="L4" s="8" t="s">
        <v>264</v>
      </c>
      <c r="M4" t="s">
        <v>210</v>
      </c>
      <c r="N4" s="8" t="s">
        <v>13</v>
      </c>
      <c r="O4" s="8" t="s">
        <v>265</v>
      </c>
      <c r="P4" s="8">
        <v>0.57199999999999995</v>
      </c>
      <c r="Q4" s="8">
        <v>8.0000000000000002E-3</v>
      </c>
      <c r="R4" s="8" t="s">
        <v>266</v>
      </c>
      <c r="S4" t="s">
        <v>210</v>
      </c>
    </row>
    <row r="5" spans="1:58" ht="67.5">
      <c r="B5" s="8" t="s">
        <v>19</v>
      </c>
      <c r="C5" s="8" t="s">
        <v>267</v>
      </c>
      <c r="D5" s="8">
        <v>14.4</v>
      </c>
      <c r="E5" s="8">
        <v>0.14000000000000001</v>
      </c>
      <c r="F5" s="8" t="s">
        <v>268</v>
      </c>
      <c r="G5" t="s">
        <v>210</v>
      </c>
      <c r="H5" s="8" t="s">
        <v>19</v>
      </c>
      <c r="I5" s="8" t="s">
        <v>269</v>
      </c>
      <c r="J5" s="8">
        <v>5.08</v>
      </c>
      <c r="K5" s="8">
        <v>0.08</v>
      </c>
      <c r="L5" s="8" t="s">
        <v>270</v>
      </c>
      <c r="M5" t="s">
        <v>179</v>
      </c>
      <c r="N5" s="8" t="s">
        <v>19</v>
      </c>
      <c r="O5" s="8" t="s">
        <v>271</v>
      </c>
      <c r="P5" s="8">
        <v>0.60799999999999998</v>
      </c>
      <c r="Q5" s="8">
        <v>8.0000000000000002E-3</v>
      </c>
      <c r="R5" s="8" t="s">
        <v>272</v>
      </c>
      <c r="S5" t="s">
        <v>179</v>
      </c>
    </row>
    <row r="6" spans="1:58" ht="67.5">
      <c r="B6" s="8" t="s">
        <v>25</v>
      </c>
      <c r="C6" s="8" t="s">
        <v>273</v>
      </c>
      <c r="D6" s="8">
        <v>13.2</v>
      </c>
      <c r="E6" s="8">
        <v>0.16</v>
      </c>
      <c r="F6" s="8" t="s">
        <v>274</v>
      </c>
      <c r="G6" t="s">
        <v>171</v>
      </c>
      <c r="H6" s="8" t="s">
        <v>25</v>
      </c>
      <c r="I6" s="8" t="s">
        <v>275</v>
      </c>
      <c r="J6" s="8">
        <v>4.28</v>
      </c>
      <c r="K6" s="8">
        <v>0.08</v>
      </c>
      <c r="L6" s="8" t="s">
        <v>276</v>
      </c>
      <c r="M6" t="s">
        <v>173</v>
      </c>
      <c r="N6" s="8" t="s">
        <v>25</v>
      </c>
      <c r="O6" s="8" t="s">
        <v>277</v>
      </c>
      <c r="P6" s="8">
        <v>0.54800000000000004</v>
      </c>
      <c r="Q6" s="8">
        <v>8.0000000000000002E-3</v>
      </c>
      <c r="R6" s="8" t="s">
        <v>278</v>
      </c>
      <c r="S6" t="s">
        <v>173</v>
      </c>
    </row>
    <row r="7" spans="1:58" ht="67.5">
      <c r="B7" s="8" t="s">
        <v>31</v>
      </c>
      <c r="C7" s="8" t="s">
        <v>279</v>
      </c>
      <c r="D7" s="8">
        <v>14.12</v>
      </c>
      <c r="E7" s="8">
        <v>0.13</v>
      </c>
      <c r="F7" s="8" t="s">
        <v>280</v>
      </c>
      <c r="G7" t="s">
        <v>210</v>
      </c>
      <c r="H7" s="8" t="s">
        <v>31</v>
      </c>
      <c r="I7" s="8" t="s">
        <v>281</v>
      </c>
      <c r="J7" s="8">
        <v>4.68</v>
      </c>
      <c r="K7" s="8">
        <v>0.08</v>
      </c>
      <c r="L7" s="8" t="s">
        <v>282</v>
      </c>
      <c r="M7" t="s">
        <v>210</v>
      </c>
      <c r="N7" s="8" t="s">
        <v>31</v>
      </c>
      <c r="O7" s="8" t="s">
        <v>283</v>
      </c>
      <c r="P7" s="8">
        <v>0.57999999999999996</v>
      </c>
      <c r="Q7" s="8">
        <v>8.0000000000000002E-3</v>
      </c>
      <c r="R7" s="8" t="s">
        <v>284</v>
      </c>
      <c r="S7" t="s">
        <v>210</v>
      </c>
    </row>
    <row r="8" spans="1:58" ht="67.5">
      <c r="B8" s="8" t="s">
        <v>37</v>
      </c>
      <c r="C8" s="8" t="s">
        <v>285</v>
      </c>
      <c r="D8" s="8">
        <v>14.8</v>
      </c>
      <c r="E8" s="8">
        <v>0.16</v>
      </c>
      <c r="F8" s="8" t="s">
        <v>286</v>
      </c>
      <c r="G8" t="s">
        <v>179</v>
      </c>
      <c r="H8" s="8" t="s">
        <v>37</v>
      </c>
      <c r="I8" s="8" t="s">
        <v>287</v>
      </c>
      <c r="J8" s="8">
        <v>5.28</v>
      </c>
      <c r="K8" s="8">
        <v>0.08</v>
      </c>
      <c r="L8" s="8" t="s">
        <v>288</v>
      </c>
      <c r="M8" t="s">
        <v>181</v>
      </c>
      <c r="N8" s="8" t="s">
        <v>37</v>
      </c>
      <c r="O8" s="8" t="s">
        <v>289</v>
      </c>
      <c r="P8" s="8">
        <v>0.622</v>
      </c>
      <c r="Q8" s="8">
        <v>8.0000000000000002E-3</v>
      </c>
      <c r="R8" s="8" t="s">
        <v>290</v>
      </c>
      <c r="S8" t="s">
        <v>179</v>
      </c>
    </row>
    <row r="9" spans="1:58" ht="67.5">
      <c r="B9" s="8" t="s">
        <v>43</v>
      </c>
      <c r="C9" s="8" t="s">
        <v>291</v>
      </c>
      <c r="D9" s="8">
        <v>11.6</v>
      </c>
      <c r="E9" s="8">
        <v>0.14000000000000001</v>
      </c>
      <c r="F9" s="8" t="s">
        <v>292</v>
      </c>
      <c r="G9" t="s">
        <v>217</v>
      </c>
      <c r="H9" s="8" t="s">
        <v>43</v>
      </c>
      <c r="I9" s="8" t="s">
        <v>293</v>
      </c>
      <c r="J9" s="8">
        <v>3.68</v>
      </c>
      <c r="K9" s="8">
        <v>0.08</v>
      </c>
      <c r="L9" s="8" t="s">
        <v>294</v>
      </c>
      <c r="M9" t="s">
        <v>217</v>
      </c>
      <c r="N9" s="8" t="s">
        <v>43</v>
      </c>
      <c r="O9" s="8" t="s">
        <v>295</v>
      </c>
      <c r="P9" s="8">
        <v>0.45800000000000002</v>
      </c>
      <c r="Q9" s="8">
        <v>8.0000000000000002E-3</v>
      </c>
      <c r="R9" s="8" t="s">
        <v>296</v>
      </c>
      <c r="S9" t="s">
        <v>217</v>
      </c>
    </row>
    <row r="10" spans="1:58" ht="67.5">
      <c r="B10" s="8" t="s">
        <v>51</v>
      </c>
      <c r="C10" s="8" t="s">
        <v>297</v>
      </c>
      <c r="D10" s="8">
        <v>12.58</v>
      </c>
      <c r="E10" s="8">
        <v>0.18</v>
      </c>
      <c r="F10" s="8" t="s">
        <v>298</v>
      </c>
      <c r="G10" t="s">
        <v>171</v>
      </c>
      <c r="H10" s="8" t="s">
        <v>51</v>
      </c>
      <c r="I10" s="8" t="s">
        <v>299</v>
      </c>
      <c r="J10" s="8">
        <v>4.0199999999999996</v>
      </c>
      <c r="K10" s="8">
        <v>0.08</v>
      </c>
      <c r="L10" s="8" t="s">
        <v>300</v>
      </c>
      <c r="M10" t="s">
        <v>171</v>
      </c>
      <c r="N10" s="8" t="s">
        <v>51</v>
      </c>
      <c r="O10" s="8" t="s">
        <v>301</v>
      </c>
      <c r="P10" s="8">
        <v>0.49199999999999999</v>
      </c>
      <c r="Q10" s="8">
        <v>8.0000000000000002E-3</v>
      </c>
      <c r="R10" s="8" t="s">
        <v>302</v>
      </c>
      <c r="S10" t="s">
        <v>171</v>
      </c>
    </row>
    <row r="11" spans="1:58" ht="67.5">
      <c r="B11" s="8" t="s">
        <v>71</v>
      </c>
      <c r="C11" s="8" t="s">
        <v>303</v>
      </c>
      <c r="D11" s="8">
        <v>13.3</v>
      </c>
      <c r="E11" s="8">
        <v>0.14000000000000001</v>
      </c>
      <c r="F11" s="8" t="s">
        <v>304</v>
      </c>
      <c r="G11" t="s">
        <v>173</v>
      </c>
      <c r="H11" s="8" t="s">
        <v>71</v>
      </c>
      <c r="I11" s="8" t="s">
        <v>305</v>
      </c>
      <c r="J11" s="8">
        <v>4.28</v>
      </c>
      <c r="K11" s="8">
        <v>0.08</v>
      </c>
      <c r="L11" s="8" t="s">
        <v>276</v>
      </c>
      <c r="M11" t="s">
        <v>173</v>
      </c>
      <c r="N11" s="8" t="s">
        <v>71</v>
      </c>
      <c r="O11" s="8" t="s">
        <v>306</v>
      </c>
      <c r="P11" s="8">
        <v>0.53800000000000003</v>
      </c>
      <c r="Q11" s="8">
        <v>8.0000000000000002E-3</v>
      </c>
      <c r="R11" s="8" t="s">
        <v>260</v>
      </c>
      <c r="S11" t="s">
        <v>173</v>
      </c>
    </row>
    <row r="12" spans="1:58" ht="27">
      <c r="B12" s="8" t="s">
        <v>76</v>
      </c>
      <c r="C12" t="s">
        <v>307</v>
      </c>
      <c r="D12">
        <v>15.2</v>
      </c>
      <c r="E12">
        <v>0.16</v>
      </c>
      <c r="F12" t="s">
        <v>308</v>
      </c>
      <c r="G12" t="s">
        <v>181</v>
      </c>
      <c r="H12" s="8" t="s">
        <v>76</v>
      </c>
      <c r="I12" t="s">
        <v>309</v>
      </c>
      <c r="J12">
        <v>5.2</v>
      </c>
      <c r="K12">
        <v>0.11</v>
      </c>
      <c r="L12" t="s">
        <v>310</v>
      </c>
      <c r="M12" t="s">
        <v>181</v>
      </c>
      <c r="N12" s="8" t="s">
        <v>76</v>
      </c>
      <c r="O12" t="s">
        <v>311</v>
      </c>
      <c r="P12">
        <v>0.68</v>
      </c>
      <c r="Q12">
        <v>0.01</v>
      </c>
      <c r="R12" s="8" t="s">
        <v>312</v>
      </c>
      <c r="S12" t="s">
        <v>181</v>
      </c>
    </row>
    <row r="14" spans="1:58" ht="15">
      <c r="B14" s="84" t="s">
        <v>413</v>
      </c>
      <c r="C14" s="71"/>
      <c r="D14" s="71"/>
      <c r="E14" s="71"/>
      <c r="F14" s="71"/>
    </row>
    <row r="15" spans="1:58" ht="27">
      <c r="B15" s="1" t="s">
        <v>57</v>
      </c>
      <c r="C15" s="1" t="s">
        <v>254</v>
      </c>
      <c r="D15" s="1" t="s">
        <v>63</v>
      </c>
      <c r="E15" s="1" t="s">
        <v>64</v>
      </c>
      <c r="F15" s="7" t="s">
        <v>189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ht="54">
      <c r="B16" s="8" t="s">
        <v>7</v>
      </c>
      <c r="C16" s="8" t="s">
        <v>313</v>
      </c>
      <c r="D16" s="8">
        <v>290</v>
      </c>
      <c r="E16" s="8">
        <v>3.81</v>
      </c>
      <c r="F16" s="8" t="s">
        <v>314</v>
      </c>
      <c r="G16" t="s">
        <v>210</v>
      </c>
    </row>
    <row r="17" spans="2:58" ht="54">
      <c r="B17" s="8" t="s">
        <v>13</v>
      </c>
      <c r="C17" s="8" t="s">
        <v>315</v>
      </c>
      <c r="D17" s="8">
        <v>273.39999999999998</v>
      </c>
      <c r="E17" s="8">
        <v>2.0699999999999998</v>
      </c>
      <c r="F17" s="8" t="s">
        <v>316</v>
      </c>
      <c r="G17" t="s">
        <v>171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</row>
    <row r="18" spans="2:58" ht="54">
      <c r="B18" s="8" t="s">
        <v>19</v>
      </c>
      <c r="C18" s="8" t="s">
        <v>317</v>
      </c>
      <c r="D18" s="8">
        <v>260</v>
      </c>
      <c r="E18" s="8">
        <v>1.58</v>
      </c>
      <c r="F18" s="8" t="s">
        <v>318</v>
      </c>
      <c r="G18" t="s">
        <v>217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</row>
    <row r="19" spans="2:58" ht="54">
      <c r="B19" s="8" t="s">
        <v>25</v>
      </c>
      <c r="C19" s="8" t="s">
        <v>319</v>
      </c>
      <c r="D19" s="8">
        <v>279</v>
      </c>
      <c r="E19" s="8">
        <v>1.58</v>
      </c>
      <c r="F19" s="8" t="s">
        <v>320</v>
      </c>
      <c r="G19" t="s">
        <v>173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</row>
    <row r="20" spans="2:58" ht="54">
      <c r="B20" s="8" t="s">
        <v>31</v>
      </c>
      <c r="C20" s="8" t="s">
        <v>321</v>
      </c>
      <c r="D20" s="8">
        <v>264</v>
      </c>
      <c r="E20" s="8">
        <v>1.58</v>
      </c>
      <c r="F20" s="8" t="s">
        <v>322</v>
      </c>
      <c r="G20" t="s">
        <v>217</v>
      </c>
    </row>
    <row r="21" spans="2:58" ht="54">
      <c r="B21" s="8" t="s">
        <v>37</v>
      </c>
      <c r="C21" s="8" t="s">
        <v>323</v>
      </c>
      <c r="D21" s="8">
        <v>251</v>
      </c>
      <c r="E21" s="8">
        <v>1.58</v>
      </c>
      <c r="F21" s="8" t="s">
        <v>324</v>
      </c>
      <c r="G21" t="s">
        <v>236</v>
      </c>
    </row>
    <row r="22" spans="2:58" ht="54">
      <c r="B22" s="8" t="s">
        <v>43</v>
      </c>
      <c r="C22" s="8" t="s">
        <v>325</v>
      </c>
      <c r="D22" s="8">
        <v>306</v>
      </c>
      <c r="E22" s="8">
        <v>1.58</v>
      </c>
      <c r="F22" s="8" t="s">
        <v>326</v>
      </c>
      <c r="G22" t="s">
        <v>181</v>
      </c>
    </row>
    <row r="23" spans="2:58" ht="54">
      <c r="B23" s="8" t="s">
        <v>51</v>
      </c>
      <c r="C23" s="8" t="s">
        <v>327</v>
      </c>
      <c r="D23" s="8">
        <v>296</v>
      </c>
      <c r="E23" s="8">
        <v>1.58</v>
      </c>
      <c r="F23" s="8" t="s">
        <v>328</v>
      </c>
      <c r="G23" t="s">
        <v>179</v>
      </c>
    </row>
    <row r="24" spans="2:58" ht="54">
      <c r="B24" s="8" t="s">
        <v>71</v>
      </c>
      <c r="C24" s="8" t="s">
        <v>329</v>
      </c>
      <c r="D24" s="8">
        <v>284</v>
      </c>
      <c r="E24" s="8">
        <v>1.58</v>
      </c>
      <c r="F24" s="8" t="s">
        <v>330</v>
      </c>
      <c r="G24" t="s">
        <v>173</v>
      </c>
    </row>
    <row r="25" spans="2:58" ht="54">
      <c r="B25" s="8" t="s">
        <v>76</v>
      </c>
      <c r="C25" s="8" t="s">
        <v>331</v>
      </c>
      <c r="D25" s="8">
        <v>245</v>
      </c>
      <c r="E25">
        <v>0.71</v>
      </c>
      <c r="F25" s="8" t="s">
        <v>332</v>
      </c>
      <c r="G25" t="s">
        <v>197</v>
      </c>
    </row>
  </sheetData>
  <mergeCells count="4">
    <mergeCell ref="B1:F1"/>
    <mergeCell ref="H1:L1"/>
    <mergeCell ref="N1:R1"/>
    <mergeCell ref="B14:F14"/>
  </mergeCells>
  <phoneticPr fontId="28" type="noConversion"/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4"/>
  <sheetViews>
    <sheetView zoomScale="55" zoomScaleNormal="55" workbookViewId="0">
      <selection activeCell="AH10" sqref="AH10"/>
    </sheetView>
  </sheetViews>
  <sheetFormatPr defaultColWidth="8.75" defaultRowHeight="13.5"/>
  <sheetData>
    <row r="1" spans="2:17" ht="15">
      <c r="B1" s="84" t="s">
        <v>414</v>
      </c>
      <c r="C1" s="71"/>
      <c r="D1" s="71"/>
      <c r="E1" s="71"/>
      <c r="F1" s="71"/>
      <c r="H1" s="84" t="s">
        <v>415</v>
      </c>
      <c r="I1" s="71"/>
      <c r="J1" s="71"/>
      <c r="K1" s="71"/>
      <c r="L1" s="71"/>
      <c r="N1" s="84" t="s">
        <v>416</v>
      </c>
      <c r="O1" s="71"/>
      <c r="P1" s="71"/>
    </row>
    <row r="2" spans="2:17" ht="27">
      <c r="B2" s="1" t="s">
        <v>57</v>
      </c>
      <c r="C2" s="1" t="s">
        <v>254</v>
      </c>
      <c r="D2" s="1" t="s">
        <v>63</v>
      </c>
      <c r="E2" s="1" t="s">
        <v>64</v>
      </c>
      <c r="F2" s="7" t="s">
        <v>189</v>
      </c>
      <c r="H2" s="1" t="s">
        <v>57</v>
      </c>
      <c r="I2" s="1" t="s">
        <v>254</v>
      </c>
      <c r="J2" s="1" t="s">
        <v>63</v>
      </c>
      <c r="K2" s="1" t="s">
        <v>64</v>
      </c>
      <c r="L2" s="7" t="s">
        <v>189</v>
      </c>
      <c r="N2" s="1" t="s">
        <v>57</v>
      </c>
      <c r="O2" s="1" t="s">
        <v>63</v>
      </c>
      <c r="P2" s="7" t="s">
        <v>189</v>
      </c>
    </row>
    <row r="3" spans="2:17" ht="67.5">
      <c r="B3" s="8" t="s">
        <v>7</v>
      </c>
      <c r="C3" s="8" t="s">
        <v>333</v>
      </c>
      <c r="D3" s="8">
        <v>1.228</v>
      </c>
      <c r="E3" s="8">
        <v>1.9E-2</v>
      </c>
      <c r="F3" s="8" t="s">
        <v>334</v>
      </c>
      <c r="G3" t="s">
        <v>236</v>
      </c>
      <c r="H3" s="8" t="s">
        <v>7</v>
      </c>
      <c r="I3" s="8" t="s">
        <v>335</v>
      </c>
      <c r="J3" s="8">
        <v>0.41399999999999998</v>
      </c>
      <c r="K3" s="8">
        <v>1.0999999999999999E-2</v>
      </c>
      <c r="L3" s="8" t="s">
        <v>336</v>
      </c>
      <c r="M3" t="s">
        <v>217</v>
      </c>
      <c r="N3" s="8" t="s">
        <v>7</v>
      </c>
      <c r="O3" s="8" t="s">
        <v>337</v>
      </c>
      <c r="P3" s="9" t="s">
        <v>338</v>
      </c>
      <c r="Q3" t="s">
        <v>236</v>
      </c>
    </row>
    <row r="4" spans="2:17" ht="67.5">
      <c r="B4" s="8" t="s">
        <v>13</v>
      </c>
      <c r="C4" s="8" t="s">
        <v>339</v>
      </c>
      <c r="D4" s="8">
        <v>1.34</v>
      </c>
      <c r="E4" s="8">
        <v>1.4999999999999999E-2</v>
      </c>
      <c r="F4" s="8" t="s">
        <v>340</v>
      </c>
      <c r="G4" t="s">
        <v>171</v>
      </c>
      <c r="H4" s="8" t="s">
        <v>13</v>
      </c>
      <c r="I4" s="8" t="s">
        <v>341</v>
      </c>
      <c r="J4" s="8">
        <v>0.45400000000000001</v>
      </c>
      <c r="K4" s="8">
        <v>1.0999999999999999E-2</v>
      </c>
      <c r="L4" s="8" t="s">
        <v>342</v>
      </c>
      <c r="M4" t="s">
        <v>171</v>
      </c>
      <c r="N4" s="8" t="s">
        <v>13</v>
      </c>
      <c r="O4" s="8" t="s">
        <v>343</v>
      </c>
      <c r="P4" s="9" t="s">
        <v>344</v>
      </c>
      <c r="Q4" t="s">
        <v>217</v>
      </c>
    </row>
    <row r="5" spans="2:17" ht="67.5">
      <c r="B5" s="8" t="s">
        <v>19</v>
      </c>
      <c r="C5" s="8" t="s">
        <v>345</v>
      </c>
      <c r="D5" s="8">
        <v>1.44</v>
      </c>
      <c r="E5" s="8">
        <v>1.4999999999999999E-2</v>
      </c>
      <c r="F5" s="8" t="s">
        <v>346</v>
      </c>
      <c r="G5" t="s">
        <v>210</v>
      </c>
      <c r="H5" s="8" t="s">
        <v>19</v>
      </c>
      <c r="I5" s="8" t="s">
        <v>347</v>
      </c>
      <c r="J5" s="8">
        <v>0.50800000000000001</v>
      </c>
      <c r="K5" s="8">
        <v>8.0000000000000002E-3</v>
      </c>
      <c r="L5" s="8" t="s">
        <v>348</v>
      </c>
      <c r="M5" t="s">
        <v>210</v>
      </c>
      <c r="N5" s="8" t="s">
        <v>19</v>
      </c>
      <c r="O5" s="8" t="s">
        <v>349</v>
      </c>
      <c r="P5" s="9" t="s">
        <v>350</v>
      </c>
      <c r="Q5" t="s">
        <v>210</v>
      </c>
    </row>
    <row r="6" spans="2:17" ht="67.5">
      <c r="B6" s="8" t="s">
        <v>25</v>
      </c>
      <c r="C6" s="8" t="s">
        <v>351</v>
      </c>
      <c r="D6" s="8">
        <v>1.29</v>
      </c>
      <c r="E6" s="8">
        <v>1.4999999999999999E-2</v>
      </c>
      <c r="F6" s="8" t="s">
        <v>352</v>
      </c>
      <c r="G6" t="s">
        <v>217</v>
      </c>
      <c r="H6" s="8" t="s">
        <v>25</v>
      </c>
      <c r="I6" s="8" t="s">
        <v>353</v>
      </c>
      <c r="J6" s="8">
        <v>0.42599999999999999</v>
      </c>
      <c r="K6" s="8">
        <v>1.2E-2</v>
      </c>
      <c r="L6" s="8" t="s">
        <v>354</v>
      </c>
      <c r="M6" t="s">
        <v>217</v>
      </c>
      <c r="N6" s="8" t="s">
        <v>25</v>
      </c>
      <c r="O6" s="8" t="s">
        <v>355</v>
      </c>
      <c r="P6" s="9" t="s">
        <v>356</v>
      </c>
      <c r="Q6" t="s">
        <v>217</v>
      </c>
    </row>
    <row r="7" spans="2:17" ht="67.5">
      <c r="B7" s="8" t="s">
        <v>31</v>
      </c>
      <c r="C7" s="8" t="s">
        <v>357</v>
      </c>
      <c r="D7" s="8">
        <v>1.3759999999999999</v>
      </c>
      <c r="E7" s="8">
        <v>1.0999999999999999E-2</v>
      </c>
      <c r="F7" s="8" t="s">
        <v>358</v>
      </c>
      <c r="G7" t="s">
        <v>173</v>
      </c>
      <c r="H7" s="8" t="s">
        <v>31</v>
      </c>
      <c r="I7" s="8" t="s">
        <v>359</v>
      </c>
      <c r="J7" s="8">
        <v>0.47799999999999998</v>
      </c>
      <c r="K7" s="8">
        <v>8.0000000000000002E-3</v>
      </c>
      <c r="L7" s="8" t="s">
        <v>360</v>
      </c>
      <c r="M7" t="s">
        <v>173</v>
      </c>
      <c r="N7" s="8" t="s">
        <v>31</v>
      </c>
      <c r="O7" s="8" t="s">
        <v>361</v>
      </c>
      <c r="P7" s="9" t="s">
        <v>362</v>
      </c>
      <c r="Q7" t="s">
        <v>173</v>
      </c>
    </row>
    <row r="8" spans="2:17" ht="67.5">
      <c r="B8" s="8" t="s">
        <v>37</v>
      </c>
      <c r="C8" s="8" t="s">
        <v>363</v>
      </c>
      <c r="D8" s="8">
        <v>1.512</v>
      </c>
      <c r="E8" s="8">
        <v>1.2E-2</v>
      </c>
      <c r="F8" s="8" t="s">
        <v>364</v>
      </c>
      <c r="G8" t="s">
        <v>179</v>
      </c>
      <c r="H8" s="8" t="s">
        <v>37</v>
      </c>
      <c r="I8" s="8" t="s">
        <v>365</v>
      </c>
      <c r="J8" s="8">
        <v>0.52200000000000002</v>
      </c>
      <c r="K8" s="8">
        <v>8.0000000000000002E-3</v>
      </c>
      <c r="L8" s="8" t="s">
        <v>366</v>
      </c>
      <c r="M8" t="s">
        <v>179</v>
      </c>
      <c r="N8" s="8" t="s">
        <v>37</v>
      </c>
      <c r="O8" s="8" t="s">
        <v>367</v>
      </c>
      <c r="P8" s="9" t="s">
        <v>368</v>
      </c>
      <c r="Q8" t="s">
        <v>179</v>
      </c>
    </row>
    <row r="9" spans="2:17" ht="67.5">
      <c r="B9" s="8" t="s">
        <v>43</v>
      </c>
      <c r="C9" s="8" t="s">
        <v>369</v>
      </c>
      <c r="D9" s="8">
        <v>1.1100000000000001</v>
      </c>
      <c r="E9" s="8">
        <v>1.4999999999999999E-2</v>
      </c>
      <c r="F9" s="8" t="s">
        <v>370</v>
      </c>
      <c r="G9" t="s">
        <v>197</v>
      </c>
      <c r="H9" s="8" t="s">
        <v>43</v>
      </c>
      <c r="I9" s="8" t="s">
        <v>371</v>
      </c>
      <c r="J9" s="8">
        <v>0.36799999999999999</v>
      </c>
      <c r="K9" s="8">
        <v>8.0000000000000002E-3</v>
      </c>
      <c r="L9" s="8" t="s">
        <v>372</v>
      </c>
      <c r="M9" t="s">
        <v>236</v>
      </c>
      <c r="N9" s="8" t="s">
        <v>43</v>
      </c>
      <c r="O9" s="8" t="s">
        <v>373</v>
      </c>
      <c r="P9" s="9" t="s">
        <v>374</v>
      </c>
      <c r="Q9" t="s">
        <v>197</v>
      </c>
    </row>
    <row r="10" spans="2:17" ht="67.5">
      <c r="B10" s="8" t="s">
        <v>51</v>
      </c>
      <c r="C10" s="8" t="s">
        <v>375</v>
      </c>
      <c r="D10" s="8">
        <v>1.21</v>
      </c>
      <c r="E10" s="8">
        <v>1.4999999999999999E-2</v>
      </c>
      <c r="F10" s="8" t="s">
        <v>376</v>
      </c>
      <c r="G10" t="s">
        <v>236</v>
      </c>
      <c r="H10" s="8" t="s">
        <v>51</v>
      </c>
      <c r="I10" s="8" t="s">
        <v>377</v>
      </c>
      <c r="J10" s="8">
        <v>0.42</v>
      </c>
      <c r="K10" s="8">
        <v>8.0000000000000002E-3</v>
      </c>
      <c r="L10" s="8" t="s">
        <v>378</v>
      </c>
      <c r="M10" t="s">
        <v>217</v>
      </c>
      <c r="N10" s="8" t="s">
        <v>51</v>
      </c>
      <c r="O10" s="8" t="s">
        <v>379</v>
      </c>
      <c r="P10" s="9" t="s">
        <v>380</v>
      </c>
      <c r="Q10" t="s">
        <v>236</v>
      </c>
    </row>
    <row r="11" spans="2:17" ht="67.5">
      <c r="B11" s="8" t="s">
        <v>71</v>
      </c>
      <c r="C11" s="8" t="s">
        <v>381</v>
      </c>
      <c r="D11" s="8">
        <v>1.264</v>
      </c>
      <c r="E11" s="8">
        <v>1.2E-2</v>
      </c>
      <c r="F11" s="8" t="s">
        <v>382</v>
      </c>
      <c r="G11" t="s">
        <v>217</v>
      </c>
      <c r="H11" s="8" t="s">
        <v>71</v>
      </c>
      <c r="I11" s="8" t="s">
        <v>383</v>
      </c>
      <c r="J11" s="8">
        <v>0.45800000000000002</v>
      </c>
      <c r="K11" s="8">
        <v>8.0000000000000002E-3</v>
      </c>
      <c r="L11" s="8" t="s">
        <v>296</v>
      </c>
      <c r="M11" t="s">
        <v>171</v>
      </c>
      <c r="N11" s="8" t="s">
        <v>71</v>
      </c>
      <c r="O11" s="8" t="s">
        <v>384</v>
      </c>
      <c r="P11" s="9" t="s">
        <v>385</v>
      </c>
      <c r="Q11" t="s">
        <v>217</v>
      </c>
    </row>
    <row r="12" spans="2:17" ht="67.5">
      <c r="B12" s="8" t="s">
        <v>76</v>
      </c>
      <c r="C12" s="8" t="s">
        <v>386</v>
      </c>
      <c r="D12" s="8">
        <v>1.6120000000000001</v>
      </c>
      <c r="E12" s="8">
        <v>1.2E-2</v>
      </c>
      <c r="F12" s="9" t="s">
        <v>387</v>
      </c>
      <c r="G12" t="s">
        <v>181</v>
      </c>
      <c r="H12" s="8" t="s">
        <v>76</v>
      </c>
      <c r="I12" s="8" t="s">
        <v>388</v>
      </c>
      <c r="J12" s="8">
        <v>0.55200000000000005</v>
      </c>
      <c r="K12" s="8">
        <v>8.0000000000000002E-3</v>
      </c>
      <c r="L12" s="9" t="s">
        <v>278</v>
      </c>
      <c r="M12" t="s">
        <v>181</v>
      </c>
      <c r="N12" s="8" t="s">
        <v>76</v>
      </c>
      <c r="O12" s="8" t="s">
        <v>389</v>
      </c>
      <c r="P12" s="9" t="s">
        <v>390</v>
      </c>
      <c r="Q12" t="s">
        <v>181</v>
      </c>
    </row>
    <row r="13" spans="2:17">
      <c r="D13" s="71" t="s">
        <v>391</v>
      </c>
      <c r="E13" s="71"/>
      <c r="F13" s="71"/>
      <c r="G13" s="71" t="s">
        <v>392</v>
      </c>
      <c r="H13" s="71"/>
      <c r="I13" s="71"/>
      <c r="J13" s="10" t="s">
        <v>393</v>
      </c>
    </row>
    <row r="14" spans="2:17" ht="27">
      <c r="C14" s="1" t="s">
        <v>57</v>
      </c>
      <c r="D14" s="1" t="s">
        <v>63</v>
      </c>
      <c r="E14" s="1" t="s">
        <v>64</v>
      </c>
      <c r="G14" s="1" t="s">
        <v>63</v>
      </c>
      <c r="H14" s="1" t="s">
        <v>64</v>
      </c>
    </row>
    <row r="15" spans="2:17">
      <c r="C15" t="s">
        <v>7</v>
      </c>
      <c r="D15">
        <v>1.228</v>
      </c>
      <c r="E15">
        <v>1.9E-2</v>
      </c>
      <c r="F15" t="s">
        <v>236</v>
      </c>
      <c r="G15">
        <v>0.41399999999999998</v>
      </c>
      <c r="H15">
        <v>1.0999999999999999E-2</v>
      </c>
      <c r="I15" t="s">
        <v>217</v>
      </c>
    </row>
    <row r="16" spans="2:17">
      <c r="C16" t="s">
        <v>13</v>
      </c>
      <c r="D16">
        <v>1.34</v>
      </c>
      <c r="E16">
        <v>1.4999999999999999E-2</v>
      </c>
      <c r="F16" t="s">
        <v>171</v>
      </c>
      <c r="G16">
        <v>0.45400000000000001</v>
      </c>
      <c r="H16">
        <v>1.0999999999999999E-2</v>
      </c>
      <c r="I16" t="s">
        <v>171</v>
      </c>
    </row>
    <row r="17" spans="3:9">
      <c r="C17" t="s">
        <v>19</v>
      </c>
      <c r="D17">
        <v>1.44</v>
      </c>
      <c r="E17">
        <v>1.4999999999999999E-2</v>
      </c>
      <c r="F17" t="s">
        <v>210</v>
      </c>
      <c r="G17">
        <v>0.50800000000000001</v>
      </c>
      <c r="H17">
        <v>8.0000000000000002E-3</v>
      </c>
      <c r="I17" t="s">
        <v>210</v>
      </c>
    </row>
    <row r="18" spans="3:9">
      <c r="C18" t="s">
        <v>25</v>
      </c>
      <c r="D18">
        <v>1.29</v>
      </c>
      <c r="E18">
        <v>1.4999999999999999E-2</v>
      </c>
      <c r="F18" t="s">
        <v>217</v>
      </c>
      <c r="G18">
        <v>0.42599999999999999</v>
      </c>
      <c r="H18">
        <v>1.2E-2</v>
      </c>
      <c r="I18" t="s">
        <v>217</v>
      </c>
    </row>
    <row r="19" spans="3:9">
      <c r="C19" t="s">
        <v>31</v>
      </c>
      <c r="D19">
        <v>1.3759999999999999</v>
      </c>
      <c r="E19">
        <v>1.0999999999999999E-2</v>
      </c>
      <c r="F19" t="s">
        <v>173</v>
      </c>
      <c r="G19">
        <v>0.47799999999999998</v>
      </c>
      <c r="H19">
        <v>8.0000000000000002E-3</v>
      </c>
      <c r="I19" t="s">
        <v>173</v>
      </c>
    </row>
    <row r="20" spans="3:9">
      <c r="C20" t="s">
        <v>37</v>
      </c>
      <c r="D20">
        <v>1.512</v>
      </c>
      <c r="E20">
        <v>1.2E-2</v>
      </c>
      <c r="F20" t="s">
        <v>179</v>
      </c>
      <c r="G20">
        <v>0.52200000000000002</v>
      </c>
      <c r="H20">
        <v>8.0000000000000002E-3</v>
      </c>
      <c r="I20" t="s">
        <v>179</v>
      </c>
    </row>
    <row r="21" spans="3:9">
      <c r="C21" t="s">
        <v>43</v>
      </c>
      <c r="D21">
        <v>1.1100000000000001</v>
      </c>
      <c r="E21">
        <v>1.4999999999999999E-2</v>
      </c>
      <c r="F21" t="s">
        <v>197</v>
      </c>
      <c r="G21">
        <v>0.36799999999999999</v>
      </c>
      <c r="H21">
        <v>8.0000000000000002E-3</v>
      </c>
      <c r="I21" t="s">
        <v>236</v>
      </c>
    </row>
    <row r="22" spans="3:9">
      <c r="C22" t="s">
        <v>51</v>
      </c>
      <c r="D22">
        <v>1.21</v>
      </c>
      <c r="E22">
        <v>1.4999999999999999E-2</v>
      </c>
      <c r="F22" t="s">
        <v>236</v>
      </c>
      <c r="G22">
        <v>0.42</v>
      </c>
      <c r="H22">
        <v>8.0000000000000002E-3</v>
      </c>
      <c r="I22" t="s">
        <v>217</v>
      </c>
    </row>
    <row r="23" spans="3:9">
      <c r="C23" t="s">
        <v>71</v>
      </c>
      <c r="D23">
        <v>1.264</v>
      </c>
      <c r="E23">
        <v>1.2E-2</v>
      </c>
      <c r="F23" t="s">
        <v>217</v>
      </c>
      <c r="G23">
        <v>0.45800000000000002</v>
      </c>
      <c r="H23">
        <v>8.0000000000000002E-3</v>
      </c>
      <c r="I23" t="s">
        <v>171</v>
      </c>
    </row>
    <row r="24" spans="3:9">
      <c r="C24" t="s">
        <v>76</v>
      </c>
      <c r="D24">
        <v>1.6120000000000001</v>
      </c>
      <c r="E24">
        <v>1.2E-2</v>
      </c>
      <c r="F24" t="s">
        <v>181</v>
      </c>
      <c r="G24">
        <v>0.55200000000000005</v>
      </c>
      <c r="H24">
        <v>8.0000000000000002E-3</v>
      </c>
      <c r="I24" t="s">
        <v>181</v>
      </c>
    </row>
  </sheetData>
  <mergeCells count="5">
    <mergeCell ref="B1:F1"/>
    <mergeCell ref="H1:L1"/>
    <mergeCell ref="N1:P1"/>
    <mergeCell ref="D13:F13"/>
    <mergeCell ref="G13:I13"/>
  </mergeCells>
  <phoneticPr fontId="28" type="noConversion"/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4"/>
  <sheetViews>
    <sheetView tabSelected="1" workbookViewId="0">
      <selection activeCell="H5" sqref="H5:I5"/>
    </sheetView>
  </sheetViews>
  <sheetFormatPr defaultColWidth="8.75" defaultRowHeight="13.5"/>
  <sheetData>
    <row r="2" spans="2:19">
      <c r="B2" s="81" t="s">
        <v>394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2:19">
      <c r="B3" s="82" t="s">
        <v>395</v>
      </c>
      <c r="C3" s="82"/>
      <c r="D3" s="82"/>
      <c r="E3" s="82"/>
      <c r="F3" s="82"/>
      <c r="G3" s="82"/>
      <c r="H3" s="82"/>
      <c r="I3" s="82"/>
      <c r="J3" s="82"/>
      <c r="K3" s="82" t="s">
        <v>396</v>
      </c>
      <c r="L3" s="82"/>
      <c r="M3" s="82"/>
      <c r="N3" s="82"/>
      <c r="O3" s="82"/>
      <c r="P3" s="82"/>
      <c r="Q3" s="82"/>
      <c r="R3" s="82"/>
      <c r="S3" s="82"/>
    </row>
    <row r="4" spans="2:19" ht="27">
      <c r="B4" s="1" t="s">
        <v>57</v>
      </c>
      <c r="C4" s="1" t="s">
        <v>397</v>
      </c>
      <c r="D4" s="1" t="s">
        <v>398</v>
      </c>
      <c r="E4" s="1" t="s">
        <v>399</v>
      </c>
      <c r="F4" s="1" t="s">
        <v>400</v>
      </c>
      <c r="G4" s="1" t="s">
        <v>401</v>
      </c>
      <c r="H4" s="1" t="s">
        <v>63</v>
      </c>
      <c r="I4" s="1" t="s">
        <v>64</v>
      </c>
      <c r="J4" s="3"/>
      <c r="K4" s="1" t="s">
        <v>57</v>
      </c>
      <c r="L4" s="1" t="s">
        <v>397</v>
      </c>
      <c r="M4" s="1" t="s">
        <v>398</v>
      </c>
      <c r="N4" s="1" t="s">
        <v>399</v>
      </c>
      <c r="O4" s="1" t="s">
        <v>400</v>
      </c>
      <c r="P4" s="1" t="s">
        <v>401</v>
      </c>
      <c r="Q4" s="1" t="s">
        <v>63</v>
      </c>
      <c r="R4" s="1" t="s">
        <v>64</v>
      </c>
      <c r="S4" s="3"/>
    </row>
    <row r="5" spans="2:19" ht="14.25">
      <c r="B5" s="2" t="s">
        <v>7</v>
      </c>
      <c r="C5" s="2">
        <v>30.58</v>
      </c>
      <c r="D5" s="2">
        <v>30.58</v>
      </c>
      <c r="E5" s="2">
        <v>34.36</v>
      </c>
      <c r="F5" s="2">
        <v>34.36</v>
      </c>
      <c r="G5" s="2">
        <v>32.47</v>
      </c>
      <c r="H5" s="3">
        <f t="shared" ref="H5:H14" si="0">AVERAGE(C5:G5)</f>
        <v>32.47</v>
      </c>
      <c r="I5" s="3">
        <f t="shared" ref="I5:I14" si="1">STDEV(C5:G5)</f>
        <v>1.89</v>
      </c>
      <c r="J5" s="4" t="s">
        <v>171</v>
      </c>
      <c r="K5" s="2" t="s">
        <v>7</v>
      </c>
      <c r="L5" s="2">
        <v>1.91</v>
      </c>
      <c r="M5" s="2">
        <v>1.91</v>
      </c>
      <c r="N5" s="2">
        <v>2.27</v>
      </c>
      <c r="O5" s="2">
        <v>2.27</v>
      </c>
      <c r="P5" s="2">
        <v>2.09</v>
      </c>
      <c r="Q5" s="3">
        <f t="shared" ref="Q5:Q14" si="2">AVERAGE(L5:P5)</f>
        <v>2.09</v>
      </c>
      <c r="R5" s="3">
        <f t="shared" ref="R5:R14" si="3">STDEV(L5:P5)</f>
        <v>0.18</v>
      </c>
      <c r="S5" s="4" t="s">
        <v>236</v>
      </c>
    </row>
    <row r="6" spans="2:19" ht="14.25">
      <c r="B6" s="2" t="s">
        <v>13</v>
      </c>
      <c r="C6" s="2">
        <v>34.67</v>
      </c>
      <c r="D6" s="2">
        <v>34.67</v>
      </c>
      <c r="E6" s="2">
        <v>37.049999999999997</v>
      </c>
      <c r="F6" s="2">
        <v>37.049999999999997</v>
      </c>
      <c r="G6" s="2">
        <v>35.86</v>
      </c>
      <c r="H6" s="3">
        <f t="shared" si="0"/>
        <v>35.86</v>
      </c>
      <c r="I6" s="3">
        <f t="shared" si="1"/>
        <v>1.19</v>
      </c>
      <c r="J6" s="4" t="s">
        <v>173</v>
      </c>
      <c r="K6" s="2" t="s">
        <v>13</v>
      </c>
      <c r="L6" s="2">
        <v>2.3199999999999998</v>
      </c>
      <c r="M6" s="2">
        <v>2.3199999999999998</v>
      </c>
      <c r="N6" s="2">
        <v>2.6</v>
      </c>
      <c r="O6" s="2">
        <v>2.6</v>
      </c>
      <c r="P6" s="2">
        <v>2.46</v>
      </c>
      <c r="Q6" s="3">
        <f t="shared" si="2"/>
        <v>2.46</v>
      </c>
      <c r="R6" s="3">
        <f t="shared" si="3"/>
        <v>0.14000000000000001</v>
      </c>
      <c r="S6" s="4" t="s">
        <v>217</v>
      </c>
    </row>
    <row r="7" spans="2:19" ht="14.25">
      <c r="B7" s="2" t="s">
        <v>19</v>
      </c>
      <c r="C7" s="2">
        <v>35.090000000000003</v>
      </c>
      <c r="D7" s="2">
        <v>35.090000000000003</v>
      </c>
      <c r="E7" s="2">
        <v>37.99</v>
      </c>
      <c r="F7" s="2">
        <v>37.99</v>
      </c>
      <c r="G7" s="2">
        <v>36.54</v>
      </c>
      <c r="H7" s="3">
        <f t="shared" si="0"/>
        <v>36.54</v>
      </c>
      <c r="I7" s="3">
        <f t="shared" si="1"/>
        <v>1.45</v>
      </c>
      <c r="J7" s="4" t="s">
        <v>175</v>
      </c>
      <c r="K7" s="2" t="s">
        <v>19</v>
      </c>
      <c r="L7" s="2">
        <v>2.35</v>
      </c>
      <c r="M7" s="2">
        <v>2.35</v>
      </c>
      <c r="N7" s="2">
        <v>2.65</v>
      </c>
      <c r="O7" s="2">
        <v>2.65</v>
      </c>
      <c r="P7" s="2">
        <v>2.5</v>
      </c>
      <c r="Q7" s="3">
        <f t="shared" si="2"/>
        <v>2.5</v>
      </c>
      <c r="R7" s="3">
        <f t="shared" si="3"/>
        <v>0.15</v>
      </c>
      <c r="S7" s="4" t="s">
        <v>402</v>
      </c>
    </row>
    <row r="8" spans="2:19" ht="14.25">
      <c r="B8" s="2" t="s">
        <v>25</v>
      </c>
      <c r="C8" s="2">
        <v>37.31</v>
      </c>
      <c r="D8" s="2">
        <v>37.31</v>
      </c>
      <c r="E8" s="2">
        <v>38.93</v>
      </c>
      <c r="F8" s="2">
        <v>38.93</v>
      </c>
      <c r="G8" s="2">
        <v>38.119999999999997</v>
      </c>
      <c r="H8" s="3">
        <f t="shared" si="0"/>
        <v>38.119999999999997</v>
      </c>
      <c r="I8" s="3">
        <f t="shared" si="1"/>
        <v>0.80999999999999905</v>
      </c>
      <c r="J8" s="4" t="s">
        <v>210</v>
      </c>
      <c r="K8" s="2" t="s">
        <v>25</v>
      </c>
      <c r="L8" s="2">
        <v>2.66</v>
      </c>
      <c r="M8" s="2">
        <v>2.66</v>
      </c>
      <c r="N8" s="2">
        <v>2.88</v>
      </c>
      <c r="O8" s="2">
        <v>2.88</v>
      </c>
      <c r="P8" s="2">
        <v>2.77</v>
      </c>
      <c r="Q8" s="3">
        <f t="shared" si="2"/>
        <v>2.77</v>
      </c>
      <c r="R8" s="3">
        <f t="shared" si="3"/>
        <v>0.11</v>
      </c>
      <c r="S8" s="4" t="s">
        <v>403</v>
      </c>
    </row>
    <row r="9" spans="2:19" ht="14.25">
      <c r="B9" s="2" t="s">
        <v>31</v>
      </c>
      <c r="C9" s="2">
        <v>38.159999999999997</v>
      </c>
      <c r="D9" s="2">
        <v>38.159999999999997</v>
      </c>
      <c r="E9" s="2">
        <v>40.619999999999997</v>
      </c>
      <c r="F9" s="2">
        <v>40.619999999999997</v>
      </c>
      <c r="G9" s="2">
        <v>39.39</v>
      </c>
      <c r="H9" s="3">
        <f t="shared" si="0"/>
        <v>39.39</v>
      </c>
      <c r="I9" s="3">
        <f t="shared" si="1"/>
        <v>1.23</v>
      </c>
      <c r="J9" s="4" t="s">
        <v>210</v>
      </c>
      <c r="K9" s="2" t="s">
        <v>31</v>
      </c>
      <c r="L9" s="2">
        <v>2.81</v>
      </c>
      <c r="M9" s="2">
        <v>2.81</v>
      </c>
      <c r="N9" s="2">
        <v>2.95</v>
      </c>
      <c r="O9" s="2">
        <v>2.95</v>
      </c>
      <c r="P9" s="2">
        <v>2.88</v>
      </c>
      <c r="Q9" s="3">
        <f t="shared" si="2"/>
        <v>2.88</v>
      </c>
      <c r="R9" s="3">
        <f t="shared" si="3"/>
        <v>7.0000000000000104E-2</v>
      </c>
      <c r="S9" s="4" t="s">
        <v>177</v>
      </c>
    </row>
    <row r="10" spans="2:19" ht="14.25">
      <c r="B10" s="2" t="s">
        <v>37</v>
      </c>
      <c r="C10" s="2">
        <v>43.22</v>
      </c>
      <c r="D10" s="2">
        <v>43.22</v>
      </c>
      <c r="E10" s="2">
        <v>47.3</v>
      </c>
      <c r="F10" s="2">
        <v>47.3</v>
      </c>
      <c r="G10" s="2">
        <v>45.26</v>
      </c>
      <c r="H10" s="3">
        <f t="shared" si="0"/>
        <v>45.26</v>
      </c>
      <c r="I10" s="3">
        <f t="shared" si="1"/>
        <v>2.04</v>
      </c>
      <c r="J10" s="4" t="s">
        <v>179</v>
      </c>
      <c r="K10" s="2" t="s">
        <v>37</v>
      </c>
      <c r="L10" s="2">
        <v>2.84</v>
      </c>
      <c r="M10" s="2">
        <v>2.84</v>
      </c>
      <c r="N10" s="2">
        <v>3.08</v>
      </c>
      <c r="O10" s="2">
        <v>3.08</v>
      </c>
      <c r="P10" s="2">
        <v>2.96</v>
      </c>
      <c r="Q10" s="3">
        <f t="shared" si="2"/>
        <v>2.96</v>
      </c>
      <c r="R10" s="3">
        <f t="shared" si="3"/>
        <v>0.12</v>
      </c>
      <c r="S10" s="4" t="s">
        <v>179</v>
      </c>
    </row>
    <row r="11" spans="2:19" ht="14.25">
      <c r="B11" s="2" t="s">
        <v>43</v>
      </c>
      <c r="C11" s="2">
        <v>36.479999999999997</v>
      </c>
      <c r="D11" s="2">
        <v>36.479999999999997</v>
      </c>
      <c r="E11" s="2">
        <v>37.9</v>
      </c>
      <c r="F11" s="2">
        <v>37.9</v>
      </c>
      <c r="G11" s="2">
        <v>37.19</v>
      </c>
      <c r="H11" s="3">
        <f t="shared" si="0"/>
        <v>37.19</v>
      </c>
      <c r="I11" s="3">
        <f t="shared" si="1"/>
        <v>0.71000000000000096</v>
      </c>
      <c r="J11" s="4" t="s">
        <v>210</v>
      </c>
      <c r="K11" s="2" t="s">
        <v>43</v>
      </c>
      <c r="L11" s="2">
        <v>2.36</v>
      </c>
      <c r="M11" s="2">
        <v>2.36</v>
      </c>
      <c r="N11" s="2">
        <v>2.58</v>
      </c>
      <c r="O11" s="2">
        <v>2.58</v>
      </c>
      <c r="P11" s="2">
        <v>2.4700000000000002</v>
      </c>
      <c r="Q11" s="3">
        <f t="shared" si="2"/>
        <v>2.4700000000000002</v>
      </c>
      <c r="R11" s="3">
        <f t="shared" si="3"/>
        <v>0.11</v>
      </c>
      <c r="S11" s="4" t="s">
        <v>217</v>
      </c>
    </row>
    <row r="12" spans="2:19" ht="14.25">
      <c r="B12" s="2" t="s">
        <v>51</v>
      </c>
      <c r="C12" s="2">
        <v>35.630000000000003</v>
      </c>
      <c r="D12" s="2">
        <v>35.630000000000003</v>
      </c>
      <c r="E12" s="2">
        <v>37.869999999999997</v>
      </c>
      <c r="F12" s="2">
        <v>37.869999999999997</v>
      </c>
      <c r="G12" s="2">
        <v>36.75</v>
      </c>
      <c r="H12" s="3">
        <f t="shared" si="0"/>
        <v>36.75</v>
      </c>
      <c r="I12" s="3">
        <f t="shared" si="1"/>
        <v>1.1200000000000001</v>
      </c>
      <c r="J12" s="4" t="s">
        <v>175</v>
      </c>
      <c r="K12" s="2" t="s">
        <v>51</v>
      </c>
      <c r="L12" s="2">
        <v>2.64</v>
      </c>
      <c r="M12" s="2">
        <v>2.64</v>
      </c>
      <c r="N12" s="2">
        <v>2.78</v>
      </c>
      <c r="O12" s="2">
        <v>2.78</v>
      </c>
      <c r="P12" s="2">
        <v>2.71</v>
      </c>
      <c r="Q12" s="3">
        <f t="shared" si="2"/>
        <v>2.71</v>
      </c>
      <c r="R12" s="3">
        <f t="shared" si="3"/>
        <v>6.9999999999999798E-2</v>
      </c>
      <c r="S12" s="4" t="s">
        <v>404</v>
      </c>
    </row>
    <row r="13" spans="2:19" ht="14.25">
      <c r="B13" s="2" t="s">
        <v>71</v>
      </c>
      <c r="C13" s="2">
        <v>35.840000000000003</v>
      </c>
      <c r="D13" s="2">
        <v>35.840000000000003</v>
      </c>
      <c r="E13" s="2">
        <v>39.1</v>
      </c>
      <c r="F13" s="2">
        <v>39.1</v>
      </c>
      <c r="G13" s="2">
        <v>37.47</v>
      </c>
      <c r="H13" s="3">
        <f t="shared" si="0"/>
        <v>37.47</v>
      </c>
      <c r="I13" s="3">
        <f t="shared" si="1"/>
        <v>1.63</v>
      </c>
      <c r="J13" s="4" t="s">
        <v>210</v>
      </c>
      <c r="K13" s="2" t="s">
        <v>71</v>
      </c>
      <c r="L13" s="2">
        <v>2.52</v>
      </c>
      <c r="M13" s="2">
        <v>2.52</v>
      </c>
      <c r="N13" s="2">
        <v>2.76</v>
      </c>
      <c r="O13" s="2">
        <v>2.76</v>
      </c>
      <c r="P13" s="2">
        <v>2.64</v>
      </c>
      <c r="Q13" s="3">
        <f t="shared" si="2"/>
        <v>2.64</v>
      </c>
      <c r="R13" s="3">
        <f t="shared" si="3"/>
        <v>0.12</v>
      </c>
      <c r="S13" s="4" t="s">
        <v>405</v>
      </c>
    </row>
    <row r="14" spans="2:19" ht="14.25">
      <c r="B14" s="2" t="s">
        <v>76</v>
      </c>
      <c r="C14" s="2">
        <v>48.92</v>
      </c>
      <c r="D14" s="2">
        <v>48.92</v>
      </c>
      <c r="E14" s="2">
        <v>49.84</v>
      </c>
      <c r="F14" s="2">
        <v>49.84</v>
      </c>
      <c r="G14" s="2">
        <v>49.38</v>
      </c>
      <c r="H14" s="3">
        <f t="shared" si="0"/>
        <v>49.38</v>
      </c>
      <c r="I14" s="3">
        <f t="shared" si="1"/>
        <v>0.46000000000000102</v>
      </c>
      <c r="J14" s="4" t="s">
        <v>181</v>
      </c>
      <c r="K14" s="2" t="s">
        <v>76</v>
      </c>
      <c r="L14" s="2">
        <v>3.4</v>
      </c>
      <c r="M14" s="2">
        <v>3.4</v>
      </c>
      <c r="N14" s="2">
        <v>3.52</v>
      </c>
      <c r="O14" s="2">
        <v>3.52</v>
      </c>
      <c r="P14" s="2">
        <v>3.46</v>
      </c>
      <c r="Q14" s="3">
        <f t="shared" si="2"/>
        <v>3.46</v>
      </c>
      <c r="R14" s="3">
        <f t="shared" si="3"/>
        <v>6.0000000000000102E-2</v>
      </c>
      <c r="S14" s="4" t="s">
        <v>181</v>
      </c>
    </row>
  </sheetData>
  <mergeCells count="3">
    <mergeCell ref="B2:S2"/>
    <mergeCell ref="B3:J3"/>
    <mergeCell ref="K3:S3"/>
  </mergeCells>
  <phoneticPr fontId="2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Tab. 3 The Na+, K+, Ca2+content</vt:lpstr>
      <vt:lpstr>Fig. 8 The plant height</vt:lpstr>
      <vt:lpstr>Tab. 2 The soil EC </vt:lpstr>
      <vt:lpstr>Fig. 2 N and P content</vt:lpstr>
      <vt:lpstr>Fig. 1 The leaf water potential</vt:lpstr>
      <vt:lpstr>Fig. 7 The photosynthetic param</vt:lpstr>
      <vt:lpstr>Fig. 6 The chlorophyll content </vt:lpstr>
      <vt:lpstr>Tab. 4 The biomass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莫名其妙</dc:creator>
  <cp:lastModifiedBy>China</cp:lastModifiedBy>
  <dcterms:created xsi:type="dcterms:W3CDTF">2021-12-22T16:09:00Z</dcterms:created>
  <dcterms:modified xsi:type="dcterms:W3CDTF">2025-06-19T00:37:48Z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C6974FABA32C47ACA8848341CB412FCF_13</vt:lpwstr>
  </property>
  <property fmtid="{D5CDD505-2E9C-101B-9397-08002B2CF9AE}" pid="3" name="KSOProductBuildVer">
    <vt:lpwstr>2052-12.1.0.21541</vt:lpwstr>
  </property>
</Properties>
</file>